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13" activeTab="4"/>
  </bookViews>
  <sheets>
    <sheet name="navrh 2020" sheetId="1" r:id="rId1"/>
    <sheet name="Rozpocet schvaleny 2020" sheetId="2" r:id="rId2"/>
    <sheet name="Rozpocitany rozpocet" sheetId="3" r:id="rId3"/>
    <sheet name="RO č.1" sheetId="4" r:id="rId4"/>
    <sheet name="ROč.2" sheetId="5" r:id="rId5"/>
  </sheets>
  <definedNames>
    <definedName name="_xlnm.Print_Area" localSheetId="0">'navrh 2020'!$A$1:$I$45</definedName>
    <definedName name="_xlnm.Print_Area" localSheetId="3">'RO č.1'!$A$1:$F$39</definedName>
    <definedName name="_xlnm.Print_Area" localSheetId="2">'Rozpocitany rozpocet'!$A$1:$AN$122</definedName>
  </definedNames>
  <calcPr fullCalcOnLoad="1"/>
</workbook>
</file>

<file path=xl/sharedStrings.xml><?xml version="1.0" encoding="utf-8"?>
<sst xmlns="http://schemas.openxmlformats.org/spreadsheetml/2006/main" count="497" uniqueCount="263">
  <si>
    <t>ROZPOČET OBCE TRUSNOV NA ROK 2020 - NÁVRH</t>
  </si>
  <si>
    <t>vyvěšeno dne:</t>
  </si>
  <si>
    <t>elektronicky vyvěšeno dne: 5.12.2019</t>
  </si>
  <si>
    <t>sejmuto dne:</t>
  </si>
  <si>
    <t>elektronicky sejmuto dne:</t>
  </si>
  <si>
    <t>Rozpočtové příjmy</t>
  </si>
  <si>
    <t>Rozpočtové výdaje</t>
  </si>
  <si>
    <t>Výsledek 11/2019</t>
  </si>
  <si>
    <t>Návrh 2020</t>
  </si>
  <si>
    <t>paragraf (položka) rozpočtu</t>
  </si>
  <si>
    <t>obsah</t>
  </si>
  <si>
    <t xml:space="preserve"> Poznámka</t>
  </si>
  <si>
    <t>v Kč</t>
  </si>
  <si>
    <t>paragraf  rozpočtu</t>
  </si>
  <si>
    <t>daň z příjmu FO ze závislé činnosti</t>
  </si>
  <si>
    <t>nová výsadba, část bude pokryta dotací</t>
  </si>
  <si>
    <t>podpora ostatních produkčních činností (les)</t>
  </si>
  <si>
    <t>daň z příjmu FO ze SVČ</t>
  </si>
  <si>
    <t xml:space="preserve">Silnice </t>
  </si>
  <si>
    <t>oprava 1.části chodníků</t>
  </si>
  <si>
    <t>Chodníky – oprava chodníků v části Trusnov</t>
  </si>
  <si>
    <t>daň z příjmu FO z kap. výnosů</t>
  </si>
  <si>
    <t>10 000 do konce roku</t>
  </si>
  <si>
    <t xml:space="preserve">pitná voda </t>
  </si>
  <si>
    <t>daň z příjmu PO</t>
  </si>
  <si>
    <t>první příspěvek na provoz DSO Vodovod Chroustovice</t>
  </si>
  <si>
    <t>pitná voda - příspěvek DSO Vodovod Chroustovice</t>
  </si>
  <si>
    <t>daň z přidané hodnoty</t>
  </si>
  <si>
    <t>pitná voda – krizová opatření</t>
  </si>
  <si>
    <t>poplatek za likvidaci komunálního odpadu</t>
  </si>
  <si>
    <t>opravy přípojek při opravách chodníků</t>
  </si>
  <si>
    <t>pitná voda - oprava přípojek a hydrantů</t>
  </si>
  <si>
    <t>poplatek ze psů</t>
  </si>
  <si>
    <t>předškolní zařízení</t>
  </si>
  <si>
    <t>daň z hazardních her</t>
  </si>
  <si>
    <t>činnosti knihovnické</t>
  </si>
  <si>
    <t>správní poplatky</t>
  </si>
  <si>
    <t>oprava vedení</t>
  </si>
  <si>
    <t>rozhlas a televize</t>
  </si>
  <si>
    <t>daň z nemovitosti</t>
  </si>
  <si>
    <t>30000 do konce roku</t>
  </si>
  <si>
    <t>ostatní záležitosti kultury, církví (dary k výročí, pohoštění, akce , dary charita...)</t>
  </si>
  <si>
    <t>transfer na výkon ss</t>
  </si>
  <si>
    <t>mimořádný dar TJ jaroslav</t>
  </si>
  <si>
    <t>ostatní tělovýchovná činnost (dar TJ Jaroslav)</t>
  </si>
  <si>
    <t xml:space="preserve">příspěvek na skákací hrad </t>
  </si>
  <si>
    <t>využití volného času dětí</t>
  </si>
  <si>
    <t>příjmy z lesa</t>
  </si>
  <si>
    <t>bytové hospodářství</t>
  </si>
  <si>
    <t>dotace projekt Zvýšení bezpečnosti v obci“ (chodníky)</t>
  </si>
  <si>
    <t>Oprava VO Trusnov</t>
  </si>
  <si>
    <t>veřejné osvětlení</t>
  </si>
  <si>
    <t>pitná voda (pronájem globus, pitná voda)</t>
  </si>
  <si>
    <t>opravy KD</t>
  </si>
  <si>
    <t xml:space="preserve">komunální služby- nakládání s majetkem obce </t>
  </si>
  <si>
    <t>vodní díla v krajině (příjmy z pronájmu)</t>
  </si>
  <si>
    <t>sběr a svoz komunálního odpadu</t>
  </si>
  <si>
    <t>bytové hospodářství (příjmy z pronájmu)</t>
  </si>
  <si>
    <t>využívání a zneškodňování komunál. odpadu (tříděný odpad)</t>
  </si>
  <si>
    <t>nebytové hospodářství (příjmy z pronájmu)</t>
  </si>
  <si>
    <t>péče o zeleň v obci</t>
  </si>
  <si>
    <t>komunální služby a rozvoj (příjmy z pronájmu pozemků polí)</t>
  </si>
  <si>
    <t>oprava hasičárny Trusnov</t>
  </si>
  <si>
    <t>požární ochrana (vybavení hasičárny)</t>
  </si>
  <si>
    <t>sběr a svoz kom. odpadu</t>
  </si>
  <si>
    <t>Krizová opatření</t>
  </si>
  <si>
    <t>sběr a svoz kom. Odpadu (železo)</t>
  </si>
  <si>
    <t>využívání a zneškodňování odpadu</t>
  </si>
  <si>
    <t>zastupitelstvo obce</t>
  </si>
  <si>
    <t>obecné příjmy a výdaje z fin. operací</t>
  </si>
  <si>
    <t>činnosti místní správy (plyn, elektřina, odměny DPP, IT služby, školení, tisk, drobný materiál a opravy apod.)</t>
  </si>
  <si>
    <t>pachtovné z vodovodu</t>
  </si>
  <si>
    <t>služby peněžních ústavů</t>
  </si>
  <si>
    <t>pojištění majetku obce</t>
  </si>
  <si>
    <t>Příjmy celkem</t>
  </si>
  <si>
    <t>Výdaje celkem</t>
  </si>
  <si>
    <t xml:space="preserve">Financování z BÚ obce </t>
  </si>
  <si>
    <t xml:space="preserve">Pokrytí výdajů celkem </t>
  </si>
  <si>
    <t>Stav na účtech obce k 30.11.2019:</t>
  </si>
  <si>
    <t>Schváleno dne:</t>
  </si>
  <si>
    <t>Připravil:</t>
  </si>
  <si>
    <t>Starosta obce</t>
  </si>
  <si>
    <t>Účetní a správce rozpočtu obce</t>
  </si>
  <si>
    <t>Milan Friml</t>
  </si>
  <si>
    <t>Markéta Kolenová</t>
  </si>
  <si>
    <t>Podpis:</t>
  </si>
  <si>
    <t>ROZPOČET OBCE TRUSNOV NA ROK 2020</t>
  </si>
  <si>
    <t>Kč</t>
  </si>
  <si>
    <t>Rozpis Rozpočtu na rok 2020</t>
  </si>
  <si>
    <t>Doklad č.1</t>
  </si>
  <si>
    <t>ROZPOČTOVÉ PŘÍJMY</t>
  </si>
  <si>
    <t>OdPa</t>
  </si>
  <si>
    <t>Pol</t>
  </si>
  <si>
    <t>Text</t>
  </si>
  <si>
    <t>0000</t>
  </si>
  <si>
    <t>1111</t>
  </si>
  <si>
    <t>Daň z příjmů fyzických osob placená plátci</t>
  </si>
  <si>
    <t>1112</t>
  </si>
  <si>
    <t>Daň z příjmů fyzických osob placená poplatníky</t>
  </si>
  <si>
    <t>1113</t>
  </si>
  <si>
    <t>Daň z příjmů fyzických osob vybíraná srážkou</t>
  </si>
  <si>
    <t>1121</t>
  </si>
  <si>
    <t>Daň z příjmů právnických osob</t>
  </si>
  <si>
    <t>1211</t>
  </si>
  <si>
    <t>Daň z přidané hodnoty</t>
  </si>
  <si>
    <t>1340</t>
  </si>
  <si>
    <t>Poplatek za provoz, shrom.,.. a odstr. kom. odpadu</t>
  </si>
  <si>
    <t>1341</t>
  </si>
  <si>
    <t>Poplatek ze psů</t>
  </si>
  <si>
    <t>1361</t>
  </si>
  <si>
    <t>Správní poplatky</t>
  </si>
  <si>
    <t>1381</t>
  </si>
  <si>
    <t>Daň z hazardních her s výj. dílčí daně z tech. her</t>
  </si>
  <si>
    <t>1511</t>
  </si>
  <si>
    <t>Daň z nemovitých věcí</t>
  </si>
  <si>
    <t>4112</t>
  </si>
  <si>
    <t>Neinv.př.transfery ze SR v rámci souhr.dot.vztahu</t>
  </si>
  <si>
    <t>4216</t>
  </si>
  <si>
    <t>Dotace akce Zvýšení bezpečnosti v obci Trusnov</t>
  </si>
  <si>
    <t>Bez ODPA</t>
  </si>
  <si>
    <t>2310</t>
  </si>
  <si>
    <t>2111</t>
  </si>
  <si>
    <t>Příjmy z poskytování služeb a výrobků</t>
  </si>
  <si>
    <t>2132</t>
  </si>
  <si>
    <t>Přijmy z pronájmu ost. nem. věcí a jejich částí</t>
  </si>
  <si>
    <t>Příjmy z pachtovného vodovodu</t>
  </si>
  <si>
    <t>Pitná voda</t>
  </si>
  <si>
    <t>2341</t>
  </si>
  <si>
    <t>Vodní díla v zemědělské krajině</t>
  </si>
  <si>
    <t>3612</t>
  </si>
  <si>
    <t>Bytové hospodářství</t>
  </si>
  <si>
    <t>3613</t>
  </si>
  <si>
    <t>Nebytové hospodářství</t>
  </si>
  <si>
    <t>3639</t>
  </si>
  <si>
    <t>2131</t>
  </si>
  <si>
    <t>Příjmy z pronájmu pozemků</t>
  </si>
  <si>
    <t>3111</t>
  </si>
  <si>
    <t>Příjmy z prodeje pozemků</t>
  </si>
  <si>
    <t>Komunální služby a územní rozvoj j.n.</t>
  </si>
  <si>
    <t>3722</t>
  </si>
  <si>
    <t>2112</t>
  </si>
  <si>
    <t>Příjmy z prod. zboží (již nakoup. za úč. prodeje)</t>
  </si>
  <si>
    <t>Sběr a svoz komunálních odpadů</t>
  </si>
  <si>
    <t>3723</t>
  </si>
  <si>
    <t>Sběr a svoz ost.odpadů (jiných než nebez.a komun.)</t>
  </si>
  <si>
    <t>3725</t>
  </si>
  <si>
    <t>2324</t>
  </si>
  <si>
    <t>Přijaté nekapitálové příspěvky a náhrady</t>
  </si>
  <si>
    <t>Využívání a zneškodňování komun.odpadů</t>
  </si>
  <si>
    <t>6310</t>
  </si>
  <si>
    <t>2141</t>
  </si>
  <si>
    <t>Příjmy z úroků (část)</t>
  </si>
  <si>
    <t>Obecné příjmy a výdaje z finančních operací</t>
  </si>
  <si>
    <t>ROZPOČTOVÉ VÝDAJE</t>
  </si>
  <si>
    <t>Rozpočet schválený</t>
  </si>
  <si>
    <t>1032</t>
  </si>
  <si>
    <t>5169</t>
  </si>
  <si>
    <t>Nákup ostatních služeb</t>
  </si>
  <si>
    <t>5365</t>
  </si>
  <si>
    <t>Platby daní a poplatků krajům, obcím a st.fondům</t>
  </si>
  <si>
    <t>Podpora ostatních produkčních činností</t>
  </si>
  <si>
    <t>2212</t>
  </si>
  <si>
    <t>Silnice</t>
  </si>
  <si>
    <t>2219</t>
  </si>
  <si>
    <t>6121</t>
  </si>
  <si>
    <t>Budovy, haly a stavby</t>
  </si>
  <si>
    <t>Ostatní záležitosti pozemních komunikací</t>
  </si>
  <si>
    <t>5151</t>
  </si>
  <si>
    <t>Studená voda</t>
  </si>
  <si>
    <t>5901</t>
  </si>
  <si>
    <t>Rezervy</t>
  </si>
  <si>
    <t>5171</t>
  </si>
  <si>
    <t>Opravy a udržování</t>
  </si>
  <si>
    <t>5329</t>
  </si>
  <si>
    <t>Ostatní neinv.transfery veř.rozp.územní úrovně</t>
  </si>
  <si>
    <t>5321</t>
  </si>
  <si>
    <t>Neinvestiční transfery obcím</t>
  </si>
  <si>
    <t>Mateřské školy</t>
  </si>
  <si>
    <t>3314</t>
  </si>
  <si>
    <t>5136</t>
  </si>
  <si>
    <t>Knihy, učební pomůcky a tisk</t>
  </si>
  <si>
    <t>Činnosti knihovnické</t>
  </si>
  <si>
    <t>3341</t>
  </si>
  <si>
    <t>5041</t>
  </si>
  <si>
    <t>Odměny za užití duševního vlastnictví</t>
  </si>
  <si>
    <t>Rozhlas a televize</t>
  </si>
  <si>
    <t>3399</t>
  </si>
  <si>
    <t>5139</t>
  </si>
  <si>
    <t>Nákup materiálu j.n.</t>
  </si>
  <si>
    <t>5175</t>
  </si>
  <si>
    <t>Pohoštění</t>
  </si>
  <si>
    <t>5194</t>
  </si>
  <si>
    <t>Věcné dary</t>
  </si>
  <si>
    <t>5229</t>
  </si>
  <si>
    <t>Ostatní neinv.transfery nezisk.a podob.organizacím</t>
  </si>
  <si>
    <t>Ostatní záležitosti kultury,církví a sděl.prostř.</t>
  </si>
  <si>
    <t>3419</t>
  </si>
  <si>
    <t>Ostatní sportovní činnost</t>
  </si>
  <si>
    <t>3631</t>
  </si>
  <si>
    <t>5154</t>
  </si>
  <si>
    <t>Elektrická energie</t>
  </si>
  <si>
    <t>Veřejné osvětlení</t>
  </si>
  <si>
    <t>3745</t>
  </si>
  <si>
    <t>5156</t>
  </si>
  <si>
    <t>Pohonné hmoty a maziva</t>
  </si>
  <si>
    <t>Péče o vzhled obcí a veřejnou zeleň</t>
  </si>
  <si>
    <t>5213</t>
  </si>
  <si>
    <t>5903</t>
  </si>
  <si>
    <t>Rezerva na krizová opatření</t>
  </si>
  <si>
    <t>5512</t>
  </si>
  <si>
    <t>6123</t>
  </si>
  <si>
    <t>Pořízení nového vozidla</t>
  </si>
  <si>
    <t>Požární ochrana - dobrovolná část</t>
  </si>
  <si>
    <t>6112</t>
  </si>
  <si>
    <t>5023</t>
  </si>
  <si>
    <t>Odměny členů zastupitelstva obcí a krajů</t>
  </si>
  <si>
    <t>5032</t>
  </si>
  <si>
    <t>Odměny členů zastupitelstva obcí a krajů zdravotní pojištění</t>
  </si>
  <si>
    <t>Zastupitelstva obcí</t>
  </si>
  <si>
    <t>6171</t>
  </si>
  <si>
    <t>5021</t>
  </si>
  <si>
    <t>Ostatní osobní výdaje</t>
  </si>
  <si>
    <t>Povinné poj.na veřejné zdravotní pojištění</t>
  </si>
  <si>
    <t>5153</t>
  </si>
  <si>
    <t>Plyn</t>
  </si>
  <si>
    <t>5161</t>
  </si>
  <si>
    <t>Poštovní služby</t>
  </si>
  <si>
    <t>5163</t>
  </si>
  <si>
    <t>Služby peněžních ústavů</t>
  </si>
  <si>
    <t>5167</t>
  </si>
  <si>
    <t>Služby školení a vzdělávání</t>
  </si>
  <si>
    <t>5168</t>
  </si>
  <si>
    <t>Zpracování dat a služby souv. s inf. a kom.technol</t>
  </si>
  <si>
    <t>5173</t>
  </si>
  <si>
    <t>Cestovné</t>
  </si>
  <si>
    <t>Činnost místní správy</t>
  </si>
  <si>
    <t>6320</t>
  </si>
  <si>
    <t>Pojištění funkčně nespecifikované</t>
  </si>
  <si>
    <t>Financování z účtu obce</t>
  </si>
  <si>
    <t>Kontrola</t>
  </si>
  <si>
    <t>Správce Rozpočtu:</t>
  </si>
  <si>
    <t>Datum:</t>
  </si>
  <si>
    <t>Rozpočtové opatření č.1</t>
  </si>
  <si>
    <t>Doklad č.</t>
  </si>
  <si>
    <t>Paragraf</t>
  </si>
  <si>
    <t>Položka</t>
  </si>
  <si>
    <t>UZ</t>
  </si>
  <si>
    <t>Příjmy</t>
  </si>
  <si>
    <t>Výdaje</t>
  </si>
  <si>
    <t>Popis</t>
  </si>
  <si>
    <t>vypořádání voleb</t>
  </si>
  <si>
    <t>přesun z jiného paragrafu</t>
  </si>
  <si>
    <t>změna paragrafu účtování ZP zastupitelů</t>
  </si>
  <si>
    <t>Celkem</t>
  </si>
  <si>
    <t>Schválil:</t>
  </si>
  <si>
    <t>Účetní</t>
  </si>
  <si>
    <t>Správce rozpočtu</t>
  </si>
  <si>
    <t>Schválil dne:</t>
  </si>
  <si>
    <t>Rozpočtové opatření č.2</t>
  </si>
  <si>
    <t>příjem dotace na hasičské vozidlo</t>
  </si>
  <si>
    <t>nákup hasičského vozidla  vlastní zdroje</t>
  </si>
  <si>
    <t>nákup hasičského vozidla prijem dotace</t>
  </si>
  <si>
    <t>přesun prostředků na nákup hasičského auta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</si>
</sst>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"/>
    <numFmt numFmtId="166" formatCode="D/M/YYYY"/>
    <numFmt numFmtId="167" formatCode="0"/>
    <numFmt numFmtId="168" formatCode="@"/>
    <numFmt numFmtId="169" formatCode="#,##0.00_-"/>
    <numFmt numFmtId="170" formatCode="#,##0.00"/>
    <numFmt numFmtId="171" formatCode="#,##0\ [$Kč-405];\-#,##0\ [$Kč-405]"/>
  </numFmts>
  <fonts count="2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b/>
      <sz val="22"/>
      <color indexed="8"/>
      <name val="Segoe UI"/>
      <family val="0"/>
    </font>
    <font>
      <sz val="28"/>
      <color indexed="8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b/>
      <sz val="8"/>
      <color indexed="8"/>
      <name val="Times New Roman"/>
      <family val="1"/>
    </font>
    <font>
      <b/>
      <u val="single"/>
      <sz val="12"/>
      <color indexed="18"/>
      <name val="Arial"/>
      <family val="2"/>
    </font>
    <font>
      <i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00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Alignment="1">
      <alignment wrapText="1"/>
      <protection/>
    </xf>
    <xf numFmtId="164" fontId="2" fillId="0" borderId="0" xfId="20" applyFont="1">
      <alignment/>
      <protection/>
    </xf>
    <xf numFmtId="164" fontId="3" fillId="0" borderId="0" xfId="20" applyFont="1" applyAlignment="1">
      <alignment horizontal="center"/>
      <protection/>
    </xf>
    <xf numFmtId="165" fontId="3" fillId="0" borderId="0" xfId="20" applyNumberFormat="1" applyFont="1">
      <alignment/>
      <protection/>
    </xf>
    <xf numFmtId="164" fontId="3" fillId="0" borderId="0" xfId="20" applyFont="1">
      <alignment/>
      <protection/>
    </xf>
    <xf numFmtId="164" fontId="4" fillId="0" borderId="1" xfId="20" applyFont="1" applyBorder="1">
      <alignment/>
      <protection/>
    </xf>
    <xf numFmtId="166" fontId="4" fillId="0" borderId="1" xfId="20" applyNumberFormat="1" applyFont="1" applyBorder="1" applyAlignment="1">
      <alignment horizontal="center"/>
      <protection/>
    </xf>
    <xf numFmtId="165" fontId="4" fillId="0" borderId="1" xfId="20" applyNumberFormat="1" applyFont="1" applyBorder="1">
      <alignment/>
      <protection/>
    </xf>
    <xf numFmtId="164" fontId="4" fillId="0" borderId="0" xfId="20" applyFont="1" applyAlignment="1">
      <alignment horizontal="center"/>
      <protection/>
    </xf>
    <xf numFmtId="164" fontId="4" fillId="0" borderId="0" xfId="20" applyFont="1">
      <alignment/>
      <protection/>
    </xf>
    <xf numFmtId="164" fontId="4" fillId="0" borderId="0" xfId="20" applyFont="1" applyAlignment="1">
      <alignment wrapText="1"/>
      <protection/>
    </xf>
    <xf numFmtId="164" fontId="4" fillId="0" borderId="1" xfId="20" applyFont="1" applyBorder="1" applyAlignment="1">
      <alignment horizontal="center"/>
      <protection/>
    </xf>
    <xf numFmtId="165" fontId="4" fillId="0" borderId="2" xfId="20" applyNumberFormat="1" applyFont="1" applyBorder="1">
      <alignment/>
      <protection/>
    </xf>
    <xf numFmtId="164" fontId="5" fillId="0" borderId="0" xfId="20" applyFont="1">
      <alignment/>
      <protection/>
    </xf>
    <xf numFmtId="165" fontId="4" fillId="0" borderId="0" xfId="20" applyNumberFormat="1" applyFont="1">
      <alignment/>
      <protection/>
    </xf>
    <xf numFmtId="164" fontId="6" fillId="0" borderId="0" xfId="20" applyFont="1" applyBorder="1">
      <alignment/>
      <protection/>
    </xf>
    <xf numFmtId="164" fontId="5" fillId="0" borderId="0" xfId="20" applyFont="1" applyBorder="1">
      <alignment/>
      <protection/>
    </xf>
    <xf numFmtId="164" fontId="6" fillId="2" borderId="3" xfId="20" applyFont="1" applyFill="1" applyBorder="1" applyAlignment="1">
      <alignment wrapText="1"/>
      <protection/>
    </xf>
    <xf numFmtId="167" fontId="6" fillId="2" borderId="3" xfId="20" applyNumberFormat="1" applyFont="1" applyFill="1" applyBorder="1" applyAlignment="1">
      <alignment horizontal="center" wrapText="1"/>
      <protection/>
    </xf>
    <xf numFmtId="164" fontId="7" fillId="2" borderId="3" xfId="20" applyFont="1" applyFill="1" applyBorder="1" applyAlignment="1">
      <alignment horizontal="center" wrapText="1"/>
      <protection/>
    </xf>
    <xf numFmtId="164" fontId="6" fillId="2" borderId="3" xfId="20" applyFont="1" applyFill="1" applyBorder="1" applyAlignment="1">
      <alignment horizontal="center" wrapText="1"/>
      <protection/>
    </xf>
    <xf numFmtId="165" fontId="4" fillId="0" borderId="3" xfId="20" applyNumberFormat="1" applyFont="1" applyFill="1" applyBorder="1">
      <alignment/>
      <protection/>
    </xf>
    <xf numFmtId="165" fontId="6" fillId="3" borderId="3" xfId="20" applyNumberFormat="1" applyFont="1" applyFill="1" applyBorder="1">
      <alignment/>
      <protection/>
    </xf>
    <xf numFmtId="164" fontId="7" fillId="0" borderId="3" xfId="20" applyFont="1" applyFill="1" applyBorder="1">
      <alignment/>
      <protection/>
    </xf>
    <xf numFmtId="164" fontId="4" fillId="0" borderId="3" xfId="20" applyFont="1" applyFill="1" applyBorder="1">
      <alignment/>
      <protection/>
    </xf>
    <xf numFmtId="165" fontId="4" fillId="0" borderId="3" xfId="20" applyNumberFormat="1" applyFont="1" applyFill="1" applyBorder="1" applyAlignment="1">
      <alignment horizontal="center" wrapText="1"/>
      <protection/>
    </xf>
    <xf numFmtId="164" fontId="4" fillId="0" borderId="3" xfId="20" applyFont="1" applyFill="1" applyBorder="1" applyAlignment="1">
      <alignment wrapText="1"/>
      <protection/>
    </xf>
    <xf numFmtId="165" fontId="4" fillId="0" borderId="3" xfId="20" applyNumberFormat="1" applyFont="1" applyFill="1" applyBorder="1" applyAlignment="1">
      <alignment wrapText="1"/>
      <protection/>
    </xf>
    <xf numFmtId="165" fontId="4" fillId="3" borderId="3" xfId="20" applyNumberFormat="1" applyFont="1" applyFill="1" applyBorder="1">
      <alignment/>
      <protection/>
    </xf>
    <xf numFmtId="165" fontId="8" fillId="3" borderId="3" xfId="20" applyNumberFormat="1" applyFont="1" applyFill="1" applyBorder="1">
      <alignment/>
      <protection/>
    </xf>
    <xf numFmtId="164" fontId="9" fillId="4" borderId="4" xfId="20" applyFont="1" applyFill="1" applyBorder="1">
      <alignment/>
      <protection/>
    </xf>
    <xf numFmtId="165" fontId="9" fillId="3" borderId="4" xfId="20" applyNumberFormat="1" applyFont="1" applyFill="1" applyBorder="1">
      <alignment/>
      <protection/>
    </xf>
    <xf numFmtId="164" fontId="9" fillId="4" borderId="5" xfId="20" applyFont="1" applyFill="1" applyBorder="1">
      <alignment/>
      <protection/>
    </xf>
    <xf numFmtId="164" fontId="9" fillId="3" borderId="6" xfId="20" applyFont="1" applyFill="1" applyBorder="1">
      <alignment/>
      <protection/>
    </xf>
    <xf numFmtId="164" fontId="9" fillId="3" borderId="6" xfId="20" applyFont="1" applyFill="1" applyBorder="1" applyAlignment="1">
      <alignment wrapText="1"/>
      <protection/>
    </xf>
    <xf numFmtId="164" fontId="6" fillId="0" borderId="0" xfId="20" applyFont="1">
      <alignment/>
      <protection/>
    </xf>
    <xf numFmtId="164" fontId="3" fillId="4" borderId="7" xfId="20" applyFont="1" applyFill="1" applyBorder="1">
      <alignment/>
      <protection/>
    </xf>
    <xf numFmtId="165" fontId="9" fillId="4" borderId="7" xfId="20" applyNumberFormat="1" applyFont="1" applyFill="1" applyBorder="1">
      <alignment/>
      <protection/>
    </xf>
    <xf numFmtId="164" fontId="7" fillId="4" borderId="8" xfId="20" applyFont="1" applyFill="1" applyBorder="1">
      <alignment/>
      <protection/>
    </xf>
    <xf numFmtId="164" fontId="9" fillId="4" borderId="9" xfId="20" applyFont="1" applyFill="1" applyBorder="1">
      <alignment/>
      <protection/>
    </xf>
    <xf numFmtId="164" fontId="3" fillId="4" borderId="8" xfId="20" applyFont="1" applyFill="1" applyBorder="1">
      <alignment/>
      <protection/>
    </xf>
    <xf numFmtId="164" fontId="3" fillId="4" borderId="9" xfId="20" applyFont="1" applyFill="1" applyBorder="1" applyAlignment="1">
      <alignment wrapText="1"/>
      <protection/>
    </xf>
    <xf numFmtId="165" fontId="6" fillId="4" borderId="10" xfId="20" applyNumberFormat="1" applyFont="1" applyFill="1" applyBorder="1">
      <alignment/>
      <protection/>
    </xf>
    <xf numFmtId="164" fontId="4" fillId="4" borderId="11" xfId="20" applyFont="1" applyFill="1" applyBorder="1">
      <alignment/>
      <protection/>
    </xf>
    <xf numFmtId="164" fontId="10" fillId="4" borderId="12" xfId="20" applyFont="1" applyFill="1" applyBorder="1">
      <alignment/>
      <protection/>
    </xf>
    <xf numFmtId="165" fontId="6" fillId="0" borderId="0" xfId="20" applyNumberFormat="1" applyFont="1">
      <alignment/>
      <protection/>
    </xf>
    <xf numFmtId="164" fontId="4" fillId="0" borderId="0" xfId="20" applyFont="1" applyAlignment="1">
      <alignment horizontal="right"/>
      <protection/>
    </xf>
    <xf numFmtId="166" fontId="4" fillId="0" borderId="0" xfId="20" applyNumberFormat="1" applyFont="1">
      <alignment/>
      <protection/>
    </xf>
    <xf numFmtId="164" fontId="11" fillId="0" borderId="0" xfId="0" applyFont="1" applyBorder="1" applyAlignment="1">
      <alignment/>
    </xf>
    <xf numFmtId="168" fontId="12" fillId="0" borderId="13" xfId="0" applyNumberFormat="1" applyFont="1" applyBorder="1" applyAlignment="1">
      <alignment horizontal="left" vertical="top" wrapText="1"/>
    </xf>
    <xf numFmtId="168" fontId="13" fillId="0" borderId="13" xfId="0" applyNumberFormat="1" applyFont="1" applyBorder="1" applyAlignment="1">
      <alignment horizontal="left" vertical="top" wrapText="1"/>
    </xf>
    <xf numFmtId="168" fontId="14" fillId="0" borderId="13" xfId="0" applyNumberFormat="1" applyFont="1" applyBorder="1" applyAlignment="1">
      <alignment horizontal="left" vertical="top" wrapText="1"/>
    </xf>
    <xf numFmtId="168" fontId="15" fillId="0" borderId="13" xfId="0" applyNumberFormat="1" applyFont="1" applyBorder="1" applyAlignment="1">
      <alignment horizontal="left" vertical="top" wrapText="1"/>
    </xf>
    <xf numFmtId="168" fontId="16" fillId="0" borderId="14" xfId="0" applyNumberFormat="1" applyFont="1" applyBorder="1" applyAlignment="1">
      <alignment horizontal="left" vertical="top" wrapText="1"/>
    </xf>
    <xf numFmtId="168" fontId="17" fillId="5" borderId="13" xfId="0" applyNumberFormat="1" applyFont="1" applyFill="1" applyBorder="1" applyAlignment="1">
      <alignment horizontal="left" vertical="top" wrapText="1"/>
    </xf>
    <xf numFmtId="168" fontId="17" fillId="5" borderId="13" xfId="0" applyNumberFormat="1" applyFont="1" applyFill="1" applyBorder="1" applyAlignment="1">
      <alignment horizontal="right" vertical="top" wrapText="1"/>
    </xf>
    <xf numFmtId="168" fontId="13" fillId="5" borderId="8" xfId="0" applyNumberFormat="1" applyFont="1" applyFill="1" applyBorder="1" applyAlignment="1">
      <alignment horizontal="left" vertical="top" wrapText="1"/>
    </xf>
    <xf numFmtId="168" fontId="18" fillId="5" borderId="8" xfId="0" applyNumberFormat="1" applyFont="1" applyFill="1" applyBorder="1" applyAlignment="1">
      <alignment horizontal="left" vertical="top" wrapText="1"/>
    </xf>
    <xf numFmtId="169" fontId="13" fillId="3" borderId="8" xfId="0" applyNumberFormat="1" applyFont="1" applyFill="1" applyBorder="1" applyAlignment="1">
      <alignment horizontal="right" vertical="top"/>
    </xf>
    <xf numFmtId="168" fontId="13" fillId="5" borderId="11" xfId="0" applyNumberFormat="1" applyFont="1" applyFill="1" applyBorder="1" applyAlignment="1">
      <alignment horizontal="left" vertical="top" wrapText="1"/>
    </xf>
    <xf numFmtId="168" fontId="18" fillId="5" borderId="11" xfId="0" applyNumberFormat="1" applyFont="1" applyFill="1" applyBorder="1" applyAlignment="1">
      <alignment horizontal="left" vertical="top" wrapText="1"/>
    </xf>
    <xf numFmtId="169" fontId="13" fillId="3" borderId="11" xfId="0" applyNumberFormat="1" applyFont="1" applyFill="1" applyBorder="1" applyAlignment="1">
      <alignment horizontal="right" vertical="top"/>
    </xf>
    <xf numFmtId="168" fontId="18" fillId="6" borderId="11" xfId="0" applyNumberFormat="1" applyFont="1" applyFill="1" applyBorder="1" applyAlignment="1">
      <alignment horizontal="left" vertical="top" wrapText="1"/>
    </xf>
    <xf numFmtId="168" fontId="13" fillId="6" borderId="11" xfId="0" applyNumberFormat="1" applyFont="1" applyFill="1" applyBorder="1" applyAlignment="1">
      <alignment horizontal="left" vertical="top" wrapText="1"/>
    </xf>
    <xf numFmtId="169" fontId="13" fillId="6" borderId="11" xfId="0" applyNumberFormat="1" applyFont="1" applyFill="1" applyBorder="1" applyAlignment="1">
      <alignment horizontal="right" vertical="top"/>
    </xf>
    <xf numFmtId="168" fontId="13" fillId="5" borderId="15" xfId="0" applyNumberFormat="1" applyFont="1" applyFill="1" applyBorder="1" applyAlignment="1">
      <alignment horizontal="left" vertical="top" wrapText="1"/>
    </xf>
    <xf numFmtId="168" fontId="18" fillId="5" borderId="15" xfId="0" applyNumberFormat="1" applyFont="1" applyFill="1" applyBorder="1" applyAlignment="1">
      <alignment horizontal="left" vertical="top" wrapText="1"/>
    </xf>
    <xf numFmtId="169" fontId="13" fillId="3" borderId="15" xfId="0" applyNumberFormat="1" applyFont="1" applyFill="1" applyBorder="1" applyAlignment="1">
      <alignment horizontal="right" vertical="top"/>
    </xf>
    <xf numFmtId="168" fontId="18" fillId="7" borderId="11" xfId="0" applyNumberFormat="1" applyFont="1" applyFill="1" applyBorder="1" applyAlignment="1">
      <alignment horizontal="left" vertical="top" wrapText="1"/>
    </xf>
    <xf numFmtId="168" fontId="13" fillId="7" borderId="11" xfId="0" applyNumberFormat="1" applyFont="1" applyFill="1" applyBorder="1" applyAlignment="1">
      <alignment horizontal="left" vertical="top" wrapText="1"/>
    </xf>
    <xf numFmtId="169" fontId="13" fillId="7" borderId="11" xfId="0" applyNumberFormat="1" applyFont="1" applyFill="1" applyBorder="1" applyAlignment="1">
      <alignment horizontal="right" vertical="top"/>
    </xf>
    <xf numFmtId="168" fontId="18" fillId="8" borderId="11" xfId="0" applyNumberFormat="1" applyFont="1" applyFill="1" applyBorder="1" applyAlignment="1">
      <alignment horizontal="left" vertical="top" wrapText="1"/>
    </xf>
    <xf numFmtId="168" fontId="19" fillId="8" borderId="16" xfId="0" applyNumberFormat="1" applyFont="1" applyFill="1" applyBorder="1" applyAlignment="1">
      <alignment horizontal="left" vertical="top" wrapText="1"/>
    </xf>
    <xf numFmtId="169" fontId="18" fillId="8" borderId="16" xfId="0" applyNumberFormat="1" applyFont="1" applyFill="1" applyBorder="1" applyAlignment="1">
      <alignment horizontal="right" vertical="top"/>
    </xf>
    <xf numFmtId="164" fontId="0" fillId="0" borderId="0" xfId="0" applyBorder="1" applyAlignment="1">
      <alignment/>
    </xf>
    <xf numFmtId="168" fontId="19" fillId="7" borderId="16" xfId="0" applyNumberFormat="1" applyFont="1" applyFill="1" applyBorder="1" applyAlignment="1">
      <alignment horizontal="left" vertical="top" wrapText="1"/>
    </xf>
    <xf numFmtId="169" fontId="18" fillId="7" borderId="16" xfId="0" applyNumberFormat="1" applyFont="1" applyFill="1" applyBorder="1" applyAlignment="1">
      <alignment horizontal="right" vertical="top"/>
    </xf>
    <xf numFmtId="164" fontId="20" fillId="6" borderId="11" xfId="0" applyFont="1" applyFill="1" applyBorder="1" applyAlignment="1">
      <alignment/>
    </xf>
    <xf numFmtId="164" fontId="21" fillId="6" borderId="11" xfId="0" applyFont="1" applyFill="1" applyBorder="1" applyAlignment="1">
      <alignment/>
    </xf>
    <xf numFmtId="170" fontId="20" fillId="6" borderId="11" xfId="0" applyNumberFormat="1" applyFont="1" applyFill="1" applyBorder="1" applyAlignment="1">
      <alignment/>
    </xf>
    <xf numFmtId="164" fontId="21" fillId="0" borderId="0" xfId="0" applyFont="1" applyAlignment="1">
      <alignment/>
    </xf>
    <xf numFmtId="164" fontId="22" fillId="0" borderId="0" xfId="0" applyFont="1" applyAlignment="1">
      <alignment/>
    </xf>
    <xf numFmtId="164" fontId="0" fillId="0" borderId="0" xfId="0" applyFont="1" applyBorder="1" applyAlignment="1">
      <alignment/>
    </xf>
    <xf numFmtId="164" fontId="23" fillId="0" borderId="0" xfId="0" applyFont="1" applyAlignment="1">
      <alignment/>
    </xf>
    <xf numFmtId="164" fontId="0" fillId="0" borderId="0" xfId="0" applyAlignment="1">
      <alignment wrapText="1"/>
    </xf>
    <xf numFmtId="164" fontId="23" fillId="0" borderId="0" xfId="0" applyFont="1" applyAlignment="1">
      <alignment wrapText="1"/>
    </xf>
    <xf numFmtId="164" fontId="0" fillId="0" borderId="3" xfId="0" applyBorder="1" applyAlignment="1">
      <alignment/>
    </xf>
    <xf numFmtId="171" fontId="0" fillId="0" borderId="3" xfId="0" applyNumberFormat="1" applyBorder="1" applyAlignment="1">
      <alignment/>
    </xf>
    <xf numFmtId="164" fontId="0" fillId="0" borderId="3" xfId="0" applyFont="1" applyBorder="1" applyAlignment="1">
      <alignment wrapText="1"/>
    </xf>
    <xf numFmtId="164" fontId="24" fillId="0" borderId="17" xfId="20" applyFont="1" applyBorder="1">
      <alignment/>
      <protection/>
    </xf>
    <xf numFmtId="171" fontId="24" fillId="0" borderId="3" xfId="0" applyNumberFormat="1" applyFont="1" applyBorder="1" applyAlignment="1">
      <alignment/>
    </xf>
    <xf numFmtId="164" fontId="0" fillId="9" borderId="3" xfId="0" applyFill="1" applyBorder="1" applyAlignment="1">
      <alignment/>
    </xf>
    <xf numFmtId="171" fontId="0" fillId="9" borderId="3" xfId="0" applyNumberFormat="1" applyFill="1" applyBorder="1" applyAlignment="1">
      <alignment/>
    </xf>
    <xf numFmtId="164" fontId="23" fillId="9" borderId="3" xfId="0" applyFont="1" applyFill="1" applyBorder="1" applyAlignment="1">
      <alignment wrapText="1"/>
    </xf>
    <xf numFmtId="166" fontId="0" fillId="0" borderId="0" xfId="0" applyNumberFormat="1" applyAlignment="1">
      <alignment/>
    </xf>
    <xf numFmtId="164" fontId="23" fillId="0" borderId="0" xfId="20" applyFont="1" applyFill="1" applyBorder="1">
      <alignment/>
      <protection/>
    </xf>
    <xf numFmtId="164" fontId="23" fillId="0" borderId="0" xfId="20" applyFont="1">
      <alignment/>
      <protection/>
    </xf>
    <xf numFmtId="164" fontId="25" fillId="0" borderId="0" xfId="20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CC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workbookViewId="0" topLeftCell="A4">
      <selection activeCell="G17" sqref="G17"/>
    </sheetView>
  </sheetViews>
  <sheetFormatPr defaultColWidth="9.140625" defaultRowHeight="12.75"/>
  <cols>
    <col min="1" max="1" width="16.421875" style="1" customWidth="1"/>
    <col min="2" max="2" width="12.140625" style="1" customWidth="1"/>
    <col min="3" max="3" width="12.00390625" style="1" customWidth="1"/>
    <col min="4" max="4" width="47.28125" style="1" customWidth="1"/>
    <col min="5" max="6" width="12.7109375" style="1" customWidth="1"/>
    <col min="7" max="7" width="13.7109375" style="1" customWidth="1"/>
    <col min="8" max="8" width="8.7109375" style="1" customWidth="1"/>
    <col min="9" max="9" width="49.57421875" style="2" customWidth="1"/>
    <col min="10" max="16384" width="8.7109375" style="1" customWidth="1"/>
  </cols>
  <sheetData>
    <row r="1" spans="1:14" ht="12.75">
      <c r="A1" s="3" t="s">
        <v>0</v>
      </c>
      <c r="B1" s="4"/>
      <c r="C1" s="5"/>
      <c r="D1" s="5"/>
      <c r="E1" s="4"/>
      <c r="F1" s="4"/>
      <c r="G1" s="6"/>
      <c r="J1" s="6"/>
      <c r="K1" s="6"/>
      <c r="L1" s="6"/>
      <c r="M1" s="6"/>
      <c r="N1" s="6"/>
    </row>
    <row r="2" spans="1:9" s="11" customFormat="1" ht="12.75">
      <c r="A2" s="7" t="s">
        <v>1</v>
      </c>
      <c r="B2" s="8">
        <v>43804</v>
      </c>
      <c r="C2" s="7" t="s">
        <v>2</v>
      </c>
      <c r="D2" s="9"/>
      <c r="E2" s="10"/>
      <c r="F2" s="10"/>
      <c r="I2" s="12"/>
    </row>
    <row r="3" spans="1:9" s="11" customFormat="1" ht="12.75">
      <c r="A3" s="7" t="s">
        <v>3</v>
      </c>
      <c r="B3" s="13"/>
      <c r="C3" s="7" t="s">
        <v>4</v>
      </c>
      <c r="D3" s="14"/>
      <c r="E3" s="10"/>
      <c r="F3" s="10"/>
      <c r="I3" s="12"/>
    </row>
    <row r="4" spans="1:9" s="11" customFormat="1" ht="12.75">
      <c r="A4" s="7"/>
      <c r="B4" s="13"/>
      <c r="C4" s="7"/>
      <c r="D4" s="14"/>
      <c r="E4" s="10"/>
      <c r="F4" s="10"/>
      <c r="I4" s="12"/>
    </row>
    <row r="5" spans="1:9" s="11" customFormat="1" ht="12.75">
      <c r="A5" s="15" t="s">
        <v>5</v>
      </c>
      <c r="B5" s="10"/>
      <c r="C5" s="16"/>
      <c r="D5" s="17"/>
      <c r="E5" s="18" t="s">
        <v>6</v>
      </c>
      <c r="F5" s="10"/>
      <c r="I5" s="12"/>
    </row>
    <row r="6" spans="1:9" s="12" customFormat="1" ht="38.25" customHeight="1">
      <c r="A6" s="19" t="s">
        <v>7</v>
      </c>
      <c r="B6" s="20" t="s">
        <v>8</v>
      </c>
      <c r="C6" s="21" t="s">
        <v>9</v>
      </c>
      <c r="D6" s="22" t="s">
        <v>10</v>
      </c>
      <c r="E6" s="19" t="s">
        <v>7</v>
      </c>
      <c r="F6" s="19" t="s">
        <v>11</v>
      </c>
      <c r="G6" s="20" t="s">
        <v>12</v>
      </c>
      <c r="H6" s="21" t="s">
        <v>13</v>
      </c>
      <c r="I6" s="22" t="s">
        <v>10</v>
      </c>
    </row>
    <row r="7" spans="1:9" s="11" customFormat="1" ht="12.75">
      <c r="A7" s="23">
        <v>726236.3</v>
      </c>
      <c r="B7" s="24">
        <v>700000</v>
      </c>
      <c r="C7" s="25">
        <v>1111</v>
      </c>
      <c r="D7" s="26" t="s">
        <v>14</v>
      </c>
      <c r="E7" s="23">
        <v>99103</v>
      </c>
      <c r="F7" s="27" t="s">
        <v>15</v>
      </c>
      <c r="G7" s="24">
        <v>10000</v>
      </c>
      <c r="H7" s="25">
        <v>1032</v>
      </c>
      <c r="I7" s="28" t="s">
        <v>16</v>
      </c>
    </row>
    <row r="8" spans="1:9" s="11" customFormat="1" ht="12.75">
      <c r="A8" s="23">
        <v>15738.02</v>
      </c>
      <c r="B8" s="24">
        <v>15000</v>
      </c>
      <c r="C8" s="25">
        <v>1112</v>
      </c>
      <c r="D8" s="26" t="s">
        <v>17</v>
      </c>
      <c r="E8" s="23">
        <v>26499</v>
      </c>
      <c r="F8" s="29"/>
      <c r="G8" s="24">
        <v>20000</v>
      </c>
      <c r="H8" s="25">
        <v>2212</v>
      </c>
      <c r="I8" s="28" t="s">
        <v>18</v>
      </c>
    </row>
    <row r="9" spans="1:9" s="11" customFormat="1" ht="12.75">
      <c r="A9" s="23"/>
      <c r="B9" s="24"/>
      <c r="C9" s="25"/>
      <c r="D9" s="26"/>
      <c r="E9" s="23">
        <v>3547152</v>
      </c>
      <c r="F9" s="29" t="s">
        <v>19</v>
      </c>
      <c r="G9" s="24">
        <v>4200000</v>
      </c>
      <c r="H9" s="25">
        <v>2219</v>
      </c>
      <c r="I9" s="28" t="s">
        <v>20</v>
      </c>
    </row>
    <row r="10" spans="1:9" s="11" customFormat="1" ht="12.75">
      <c r="A10" s="23">
        <v>72160</v>
      </c>
      <c r="B10" s="24">
        <v>65000</v>
      </c>
      <c r="C10" s="25">
        <v>1113</v>
      </c>
      <c r="D10" s="26" t="s">
        <v>21</v>
      </c>
      <c r="E10" s="23">
        <v>108614.57</v>
      </c>
      <c r="F10" s="29" t="s">
        <v>22</v>
      </c>
      <c r="G10" s="24">
        <v>15000</v>
      </c>
      <c r="H10" s="25">
        <v>2310</v>
      </c>
      <c r="I10" s="28" t="s">
        <v>23</v>
      </c>
    </row>
    <row r="11" spans="1:9" s="11" customFormat="1" ht="12.75">
      <c r="A11" s="23">
        <v>604094</v>
      </c>
      <c r="B11" s="24">
        <v>600000</v>
      </c>
      <c r="C11" s="25">
        <v>1121</v>
      </c>
      <c r="D11" s="26" t="s">
        <v>24</v>
      </c>
      <c r="E11" s="23">
        <v>130000</v>
      </c>
      <c r="F11" s="29" t="s">
        <v>25</v>
      </c>
      <c r="G11" s="30">
        <v>100000</v>
      </c>
      <c r="H11" s="26">
        <v>2310</v>
      </c>
      <c r="I11" s="28" t="s">
        <v>26</v>
      </c>
    </row>
    <row r="12" spans="1:9" s="11" customFormat="1" ht="12.75">
      <c r="A12" s="23">
        <v>1490846.03</v>
      </c>
      <c r="B12" s="24">
        <v>1500000</v>
      </c>
      <c r="C12" s="25">
        <v>1211</v>
      </c>
      <c r="D12" s="26" t="s">
        <v>27</v>
      </c>
      <c r="E12" s="23">
        <v>0</v>
      </c>
      <c r="F12" s="23"/>
      <c r="G12" s="30">
        <v>116000</v>
      </c>
      <c r="H12" s="26">
        <v>2310</v>
      </c>
      <c r="I12" s="28" t="s">
        <v>28</v>
      </c>
    </row>
    <row r="13" spans="1:9" s="11" customFormat="1" ht="12.75">
      <c r="A13" s="23">
        <v>126400</v>
      </c>
      <c r="B13" s="24">
        <v>126000</v>
      </c>
      <c r="C13" s="25">
        <v>1340</v>
      </c>
      <c r="D13" s="26" t="s">
        <v>29</v>
      </c>
      <c r="E13" s="23">
        <v>94309</v>
      </c>
      <c r="F13" s="29" t="s">
        <v>30</v>
      </c>
      <c r="G13" s="30">
        <v>200000</v>
      </c>
      <c r="H13" s="26"/>
      <c r="I13" s="28" t="s">
        <v>31</v>
      </c>
    </row>
    <row r="14" spans="1:9" s="11" customFormat="1" ht="12.75">
      <c r="A14" s="23">
        <v>4700</v>
      </c>
      <c r="B14" s="24">
        <v>4500</v>
      </c>
      <c r="C14" s="25">
        <v>1341</v>
      </c>
      <c r="D14" s="26" t="s">
        <v>32</v>
      </c>
      <c r="E14" s="23">
        <v>0</v>
      </c>
      <c r="F14" s="23"/>
      <c r="G14" s="24">
        <v>5000</v>
      </c>
      <c r="H14" s="25">
        <v>3111</v>
      </c>
      <c r="I14" s="28" t="s">
        <v>33</v>
      </c>
    </row>
    <row r="15" spans="1:9" s="11" customFormat="1" ht="12.75">
      <c r="A15" s="23">
        <v>19453</v>
      </c>
      <c r="B15" s="24">
        <v>16500</v>
      </c>
      <c r="C15" s="25">
        <v>1381</v>
      </c>
      <c r="D15" s="26" t="s">
        <v>34</v>
      </c>
      <c r="E15" s="23">
        <v>3808</v>
      </c>
      <c r="F15" s="23"/>
      <c r="G15" s="24">
        <v>5000</v>
      </c>
      <c r="H15" s="25">
        <v>3314</v>
      </c>
      <c r="I15" s="28" t="s">
        <v>35</v>
      </c>
    </row>
    <row r="16" spans="1:9" s="11" customFormat="1" ht="12.75">
      <c r="A16" s="23">
        <v>1500</v>
      </c>
      <c r="B16" s="24">
        <v>1500</v>
      </c>
      <c r="C16" s="25">
        <v>1361</v>
      </c>
      <c r="D16" s="26" t="s">
        <v>36</v>
      </c>
      <c r="E16" s="23">
        <v>32126</v>
      </c>
      <c r="F16" s="23" t="s">
        <v>37</v>
      </c>
      <c r="G16" s="24">
        <v>7000</v>
      </c>
      <c r="H16" s="25">
        <v>3341</v>
      </c>
      <c r="I16" s="28" t="s">
        <v>38</v>
      </c>
    </row>
    <row r="17" spans="1:9" s="11" customFormat="1" ht="12.75">
      <c r="A17" s="23">
        <v>422742</v>
      </c>
      <c r="B17" s="24">
        <v>450000</v>
      </c>
      <c r="C17" s="25">
        <v>1511</v>
      </c>
      <c r="D17" s="26" t="s">
        <v>39</v>
      </c>
      <c r="E17" s="23">
        <v>21875</v>
      </c>
      <c r="F17" s="29" t="s">
        <v>40</v>
      </c>
      <c r="G17" s="24">
        <v>60000</v>
      </c>
      <c r="H17" s="25">
        <v>3399</v>
      </c>
      <c r="I17" s="28" t="s">
        <v>41</v>
      </c>
    </row>
    <row r="18" spans="1:9" s="11" customFormat="1" ht="12.75">
      <c r="A18" s="23">
        <v>59950</v>
      </c>
      <c r="B18" s="24">
        <v>68100</v>
      </c>
      <c r="C18" s="25">
        <v>4112</v>
      </c>
      <c r="D18" s="26" t="s">
        <v>42</v>
      </c>
      <c r="E18" s="23">
        <v>10000</v>
      </c>
      <c r="F18" s="29" t="s">
        <v>43</v>
      </c>
      <c r="G18" s="24">
        <v>5000</v>
      </c>
      <c r="H18" s="25">
        <v>3419</v>
      </c>
      <c r="I18" s="28" t="s">
        <v>44</v>
      </c>
    </row>
    <row r="19" spans="1:9" s="11" customFormat="1" ht="12.75">
      <c r="A19" s="23"/>
      <c r="B19" s="31"/>
      <c r="C19" s="25"/>
      <c r="D19" s="26"/>
      <c r="E19" s="23">
        <v>22338</v>
      </c>
      <c r="F19" s="29" t="s">
        <v>45</v>
      </c>
      <c r="G19" s="24">
        <v>0</v>
      </c>
      <c r="H19" s="25">
        <v>3421</v>
      </c>
      <c r="I19" s="28" t="s">
        <v>46</v>
      </c>
    </row>
    <row r="20" spans="1:9" s="11" customFormat="1" ht="12.75">
      <c r="A20" s="23">
        <v>2500</v>
      </c>
      <c r="B20" s="24">
        <v>0</v>
      </c>
      <c r="C20" s="25">
        <v>1032</v>
      </c>
      <c r="D20" s="26" t="s">
        <v>47</v>
      </c>
      <c r="E20" s="23"/>
      <c r="F20" s="23"/>
      <c r="G20" s="24">
        <v>5000</v>
      </c>
      <c r="H20" s="25">
        <v>3612</v>
      </c>
      <c r="I20" s="28" t="s">
        <v>48</v>
      </c>
    </row>
    <row r="21" spans="1:9" s="11" customFormat="1" ht="12.75">
      <c r="A21" s="23">
        <v>0</v>
      </c>
      <c r="B21" s="24">
        <v>1039000</v>
      </c>
      <c r="C21" s="25">
        <v>4216</v>
      </c>
      <c r="D21" s="26" t="s">
        <v>49</v>
      </c>
      <c r="E21" s="23">
        <v>1918754.63</v>
      </c>
      <c r="F21" s="29" t="s">
        <v>50</v>
      </c>
      <c r="G21" s="24">
        <v>45000</v>
      </c>
      <c r="H21" s="25">
        <v>3631</v>
      </c>
      <c r="I21" s="28" t="s">
        <v>51</v>
      </c>
    </row>
    <row r="22" spans="1:9" s="11" customFormat="1" ht="12.75">
      <c r="A22" s="23">
        <v>11120</v>
      </c>
      <c r="B22" s="24">
        <v>10000</v>
      </c>
      <c r="C22" s="25">
        <v>2310</v>
      </c>
      <c r="D22" s="26" t="s">
        <v>52</v>
      </c>
      <c r="E22" s="23">
        <v>600354.22</v>
      </c>
      <c r="F22" s="23" t="s">
        <v>53</v>
      </c>
      <c r="G22" s="24">
        <v>10000</v>
      </c>
      <c r="H22" s="25">
        <v>3639</v>
      </c>
      <c r="I22" s="28" t="s">
        <v>54</v>
      </c>
    </row>
    <row r="23" spans="1:9" s="11" customFormat="1" ht="12.75">
      <c r="A23" s="23">
        <v>1000</v>
      </c>
      <c r="B23" s="24">
        <v>1000</v>
      </c>
      <c r="C23" s="25">
        <v>2341</v>
      </c>
      <c r="D23" s="26" t="s">
        <v>55</v>
      </c>
      <c r="E23" s="23">
        <v>141636.28</v>
      </c>
      <c r="F23" s="23"/>
      <c r="G23" s="24">
        <v>170000</v>
      </c>
      <c r="H23" s="25">
        <v>3722</v>
      </c>
      <c r="I23" s="28" t="s">
        <v>56</v>
      </c>
    </row>
    <row r="24" spans="1:9" s="11" customFormat="1" ht="12.75">
      <c r="A24" s="23">
        <v>27500</v>
      </c>
      <c r="B24" s="24">
        <f>2500*12</f>
        <v>30000</v>
      </c>
      <c r="C24" s="25">
        <v>3612</v>
      </c>
      <c r="D24" s="26" t="s">
        <v>57</v>
      </c>
      <c r="E24" s="23">
        <v>62465.58</v>
      </c>
      <c r="F24" s="23"/>
      <c r="G24" s="24">
        <v>85000</v>
      </c>
      <c r="H24" s="25">
        <v>3725</v>
      </c>
      <c r="I24" s="28" t="s">
        <v>58</v>
      </c>
    </row>
    <row r="25" spans="1:9" s="11" customFormat="1" ht="12.75">
      <c r="A25" s="23">
        <v>44608</v>
      </c>
      <c r="B25" s="24">
        <v>30000</v>
      </c>
      <c r="C25" s="25">
        <v>3613</v>
      </c>
      <c r="D25" s="26" t="s">
        <v>59</v>
      </c>
      <c r="E25" s="23">
        <v>21474</v>
      </c>
      <c r="F25" s="23"/>
      <c r="G25" s="24">
        <v>30000</v>
      </c>
      <c r="H25" s="25">
        <v>3745</v>
      </c>
      <c r="I25" s="28" t="s">
        <v>60</v>
      </c>
    </row>
    <row r="26" spans="1:9" s="11" customFormat="1" ht="12.75">
      <c r="A26" s="23">
        <v>167042</v>
      </c>
      <c r="B26" s="24">
        <v>100000</v>
      </c>
      <c r="C26" s="25">
        <v>3639</v>
      </c>
      <c r="D26" s="26" t="s">
        <v>61</v>
      </c>
      <c r="E26" s="23">
        <v>42512</v>
      </c>
      <c r="F26" s="29" t="s">
        <v>62</v>
      </c>
      <c r="G26" s="24">
        <v>100000</v>
      </c>
      <c r="H26" s="25">
        <v>5512</v>
      </c>
      <c r="I26" s="28" t="s">
        <v>63</v>
      </c>
    </row>
    <row r="27" spans="1:9" s="11" customFormat="1" ht="12.75">
      <c r="A27" s="23">
        <v>6080</v>
      </c>
      <c r="B27" s="24">
        <v>3000</v>
      </c>
      <c r="C27" s="25">
        <v>3722</v>
      </c>
      <c r="D27" s="26" t="s">
        <v>64</v>
      </c>
      <c r="E27" s="23">
        <v>0</v>
      </c>
      <c r="F27" s="23"/>
      <c r="G27" s="24">
        <v>20000</v>
      </c>
      <c r="H27" s="25">
        <v>5213</v>
      </c>
      <c r="I27" s="28" t="s">
        <v>65</v>
      </c>
    </row>
    <row r="28" spans="1:9" s="11" customFormat="1" ht="12.75">
      <c r="A28" s="23">
        <v>9892</v>
      </c>
      <c r="B28" s="24">
        <v>7000</v>
      </c>
      <c r="C28" s="25">
        <v>3723</v>
      </c>
      <c r="D28" s="26" t="s">
        <v>66</v>
      </c>
      <c r="E28" s="23"/>
      <c r="F28" s="23"/>
      <c r="G28" s="24"/>
      <c r="H28" s="25"/>
      <c r="I28" s="28"/>
    </row>
    <row r="29" spans="1:9" s="11" customFormat="1" ht="12.75">
      <c r="A29" s="23">
        <v>19262</v>
      </c>
      <c r="B29" s="24">
        <v>20000</v>
      </c>
      <c r="C29" s="25">
        <v>3725</v>
      </c>
      <c r="D29" s="26" t="s">
        <v>67</v>
      </c>
      <c r="E29" s="23">
        <v>459398</v>
      </c>
      <c r="F29" s="23"/>
      <c r="G29" s="24">
        <v>510000</v>
      </c>
      <c r="H29" s="25">
        <v>6112</v>
      </c>
      <c r="I29" s="28" t="s">
        <v>68</v>
      </c>
    </row>
    <row r="30" spans="1:9" s="11" customFormat="1" ht="12.75">
      <c r="A30" s="23">
        <v>426</v>
      </c>
      <c r="B30" s="24">
        <v>300</v>
      </c>
      <c r="C30" s="25">
        <v>6310</v>
      </c>
      <c r="D30" s="26" t="s">
        <v>69</v>
      </c>
      <c r="E30" s="23">
        <v>693884.66</v>
      </c>
      <c r="F30" s="23"/>
      <c r="G30" s="24">
        <v>720000</v>
      </c>
      <c r="H30" s="25">
        <v>6171</v>
      </c>
      <c r="I30" s="28" t="s">
        <v>70</v>
      </c>
    </row>
    <row r="31" spans="1:9" s="11" customFormat="1" ht="12.75">
      <c r="A31" s="23"/>
      <c r="B31" s="24">
        <v>16000</v>
      </c>
      <c r="C31" s="25">
        <v>2310</v>
      </c>
      <c r="D31" s="26" t="s">
        <v>71</v>
      </c>
      <c r="E31" s="23"/>
      <c r="F31" s="23"/>
      <c r="G31" s="24">
        <v>5000</v>
      </c>
      <c r="H31" s="25">
        <v>6310</v>
      </c>
      <c r="I31" s="28" t="s">
        <v>72</v>
      </c>
    </row>
    <row r="32" spans="1:9" s="11" customFormat="1" ht="12.75">
      <c r="A32" s="23"/>
      <c r="B32" s="24"/>
      <c r="C32" s="25"/>
      <c r="D32" s="26"/>
      <c r="E32" s="23"/>
      <c r="F32" s="23"/>
      <c r="G32" s="24">
        <v>30000</v>
      </c>
      <c r="H32" s="25">
        <v>6320</v>
      </c>
      <c r="I32" s="28" t="s">
        <v>73</v>
      </c>
    </row>
    <row r="33" spans="1:9" s="37" customFormat="1" ht="12.75">
      <c r="A33" s="32"/>
      <c r="B33" s="33">
        <f>SUM(B7:B32)</f>
        <v>4802900</v>
      </c>
      <c r="C33" s="34"/>
      <c r="D33" s="35" t="s">
        <v>74</v>
      </c>
      <c r="E33" s="34"/>
      <c r="F33" s="34"/>
      <c r="G33" s="33">
        <f>SUM(G7:G32)</f>
        <v>6473000</v>
      </c>
      <c r="H33" s="34"/>
      <c r="I33" s="36" t="s">
        <v>75</v>
      </c>
    </row>
    <row r="34" spans="1:9" s="11" customFormat="1" ht="12.75">
      <c r="A34" s="38"/>
      <c r="B34" s="39">
        <f>G33-B33</f>
        <v>1670100</v>
      </c>
      <c r="C34" s="40">
        <v>8115</v>
      </c>
      <c r="D34" s="41" t="s">
        <v>76</v>
      </c>
      <c r="E34" s="42"/>
      <c r="F34" s="42"/>
      <c r="G34" s="38"/>
      <c r="H34" s="42"/>
      <c r="I34" s="43"/>
    </row>
    <row r="35" spans="2:9" s="11" customFormat="1" ht="12.75">
      <c r="B35" s="44">
        <f>B33+B34</f>
        <v>6473000</v>
      </c>
      <c r="C35" s="45"/>
      <c r="D35" s="46" t="s">
        <v>77</v>
      </c>
      <c r="I35" s="12"/>
    </row>
    <row r="36" s="11" customFormat="1" ht="12.75">
      <c r="I36" s="12"/>
    </row>
    <row r="37" spans="1:9" s="11" customFormat="1" ht="12.75">
      <c r="A37" s="12" t="s">
        <v>78</v>
      </c>
      <c r="B37" s="47">
        <v>1927822</v>
      </c>
      <c r="I37" s="12"/>
    </row>
    <row r="38" spans="1:9" s="11" customFormat="1" ht="12.75">
      <c r="A38" s="12"/>
      <c r="B38" s="47"/>
      <c r="I38" s="12"/>
    </row>
    <row r="39" s="11" customFormat="1" ht="12.75">
      <c r="I39" s="12"/>
    </row>
    <row r="40" spans="1:9" s="11" customFormat="1" ht="12.75">
      <c r="A40" s="37" t="s">
        <v>79</v>
      </c>
      <c r="D40" s="37" t="s">
        <v>80</v>
      </c>
      <c r="I40" s="12"/>
    </row>
    <row r="41" spans="4:9" s="11" customFormat="1" ht="12.75">
      <c r="D41" s="11" t="s">
        <v>81</v>
      </c>
      <c r="G41" s="11" t="s">
        <v>82</v>
      </c>
      <c r="I41" s="12"/>
    </row>
    <row r="42" spans="4:9" s="11" customFormat="1" ht="12.75">
      <c r="D42" s="11" t="s">
        <v>83</v>
      </c>
      <c r="G42" s="11" t="s">
        <v>84</v>
      </c>
      <c r="I42" s="12"/>
    </row>
    <row r="43" spans="3:9" s="11" customFormat="1" ht="12.75">
      <c r="C43" s="48" t="s">
        <v>85</v>
      </c>
      <c r="I43" s="12"/>
    </row>
  </sheetData>
  <sheetProtection selectLockedCells="1" selectUnlockedCells="1"/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1"/>
  <sheetViews>
    <sheetView workbookViewId="0" topLeftCell="A4">
      <selection activeCell="E7" sqref="E7"/>
    </sheetView>
  </sheetViews>
  <sheetFormatPr defaultColWidth="9.140625" defaultRowHeight="12.75"/>
  <cols>
    <col min="1" max="1" width="16.421875" style="1" customWidth="1"/>
    <col min="2" max="2" width="12.140625" style="1" customWidth="1"/>
    <col min="3" max="3" width="48.140625" style="1" customWidth="1"/>
    <col min="4" max="4" width="47.28125" style="1" customWidth="1"/>
    <col min="5" max="5" width="15.421875" style="1" customWidth="1"/>
    <col min="6" max="6" width="31.57421875" style="1" customWidth="1"/>
    <col min="7" max="7" width="13.7109375" style="1" customWidth="1"/>
    <col min="8" max="8" width="8.7109375" style="1" customWidth="1"/>
    <col min="9" max="9" width="49.57421875" style="2" customWidth="1"/>
    <col min="10" max="16384" width="8.7109375" style="1" customWidth="1"/>
  </cols>
  <sheetData>
    <row r="1" spans="1:14" ht="12.75">
      <c r="A1" s="3" t="s">
        <v>86</v>
      </c>
      <c r="B1" s="4"/>
      <c r="C1" s="5"/>
      <c r="D1" s="5"/>
      <c r="E1" s="4"/>
      <c r="F1" s="4"/>
      <c r="G1" s="6"/>
      <c r="J1" s="6"/>
      <c r="K1" s="6"/>
      <c r="L1" s="6"/>
      <c r="M1" s="6"/>
      <c r="N1" s="6"/>
    </row>
    <row r="2" spans="1:9" s="11" customFormat="1" ht="12.75">
      <c r="A2" s="7"/>
      <c r="B2" s="13"/>
      <c r="C2" s="7"/>
      <c r="D2" s="10"/>
      <c r="E2"/>
      <c r="F2" s="10"/>
      <c r="I2" s="12"/>
    </row>
    <row r="3" spans="1:9" s="11" customFormat="1" ht="12.75">
      <c r="A3" s="15" t="s">
        <v>5</v>
      </c>
      <c r="B3" s="10"/>
      <c r="C3" s="16"/>
      <c r="D3" s="18" t="s">
        <v>6</v>
      </c>
      <c r="E3"/>
      <c r="F3" s="10"/>
      <c r="I3" s="12"/>
    </row>
    <row r="4" spans="1:6" s="12" customFormat="1" ht="38.25" customHeight="1">
      <c r="A4" s="20" t="s">
        <v>87</v>
      </c>
      <c r="B4" s="21" t="s">
        <v>9</v>
      </c>
      <c r="C4" s="22" t="s">
        <v>10</v>
      </c>
      <c r="D4" s="20" t="s">
        <v>87</v>
      </c>
      <c r="E4" s="21" t="s">
        <v>13</v>
      </c>
      <c r="F4" s="22" t="s">
        <v>10</v>
      </c>
    </row>
    <row r="5" spans="1:6" s="11" customFormat="1" ht="12.75">
      <c r="A5" s="24">
        <v>700000</v>
      </c>
      <c r="B5" s="25">
        <v>1111</v>
      </c>
      <c r="C5" s="26" t="s">
        <v>14</v>
      </c>
      <c r="D5" s="24">
        <v>10000</v>
      </c>
      <c r="E5" s="25">
        <v>1032</v>
      </c>
      <c r="F5" s="28" t="s">
        <v>16</v>
      </c>
    </row>
    <row r="6" spans="1:6" s="11" customFormat="1" ht="12.75">
      <c r="A6" s="24">
        <v>15000</v>
      </c>
      <c r="B6" s="25">
        <v>1112</v>
      </c>
      <c r="C6" s="26" t="s">
        <v>17</v>
      </c>
      <c r="D6" s="24">
        <v>20000</v>
      </c>
      <c r="E6" s="25">
        <v>2212</v>
      </c>
      <c r="F6" s="28" t="s">
        <v>18</v>
      </c>
    </row>
    <row r="7" spans="1:6" s="11" customFormat="1" ht="12.75">
      <c r="A7" s="24"/>
      <c r="B7" s="25"/>
      <c r="C7" s="26"/>
      <c r="D7" s="24">
        <v>4200000</v>
      </c>
      <c r="E7" s="25">
        <v>2219</v>
      </c>
      <c r="F7" s="28" t="s">
        <v>20</v>
      </c>
    </row>
    <row r="8" spans="1:6" s="11" customFormat="1" ht="12.75">
      <c r="A8" s="24">
        <v>65000</v>
      </c>
      <c r="B8" s="25">
        <v>1113</v>
      </c>
      <c r="C8" s="26" t="s">
        <v>21</v>
      </c>
      <c r="D8" s="24">
        <v>15000</v>
      </c>
      <c r="E8" s="25">
        <v>2310</v>
      </c>
      <c r="F8" s="28" t="s">
        <v>23</v>
      </c>
    </row>
    <row r="9" spans="1:6" s="11" customFormat="1" ht="12.75">
      <c r="A9" s="24">
        <v>600000</v>
      </c>
      <c r="B9" s="25">
        <v>1121</v>
      </c>
      <c r="C9" s="26" t="s">
        <v>24</v>
      </c>
      <c r="D9" s="30">
        <v>100000</v>
      </c>
      <c r="E9" s="26">
        <v>2310</v>
      </c>
      <c r="F9" s="28" t="s">
        <v>26</v>
      </c>
    </row>
    <row r="10" spans="1:6" s="11" customFormat="1" ht="12.75">
      <c r="A10" s="24">
        <v>1500000</v>
      </c>
      <c r="B10" s="25">
        <v>1211</v>
      </c>
      <c r="C10" s="26" t="s">
        <v>27</v>
      </c>
      <c r="D10" s="30">
        <v>116000</v>
      </c>
      <c r="E10" s="26">
        <v>2310</v>
      </c>
      <c r="F10" s="28" t="s">
        <v>28</v>
      </c>
    </row>
    <row r="11" spans="1:6" s="11" customFormat="1" ht="12.75">
      <c r="A11" s="24">
        <v>126000</v>
      </c>
      <c r="B11" s="25">
        <v>1340</v>
      </c>
      <c r="C11" s="26" t="s">
        <v>29</v>
      </c>
      <c r="D11" s="30">
        <v>200000</v>
      </c>
      <c r="E11" s="26">
        <v>2310</v>
      </c>
      <c r="F11" s="28" t="s">
        <v>31</v>
      </c>
    </row>
    <row r="12" spans="1:6" s="11" customFormat="1" ht="12.75">
      <c r="A12" s="24">
        <v>4500</v>
      </c>
      <c r="B12" s="25">
        <v>1341</v>
      </c>
      <c r="C12" s="26" t="s">
        <v>32</v>
      </c>
      <c r="D12" s="24">
        <v>5000</v>
      </c>
      <c r="E12" s="25">
        <v>3111</v>
      </c>
      <c r="F12" s="28" t="s">
        <v>33</v>
      </c>
    </row>
    <row r="13" spans="1:6" s="11" customFormat="1" ht="12.75">
      <c r="A13" s="24">
        <v>16500</v>
      </c>
      <c r="B13" s="25">
        <v>1381</v>
      </c>
      <c r="C13" s="26" t="s">
        <v>34</v>
      </c>
      <c r="D13" s="24">
        <v>5000</v>
      </c>
      <c r="E13" s="25">
        <v>3314</v>
      </c>
      <c r="F13" s="28" t="s">
        <v>35</v>
      </c>
    </row>
    <row r="14" spans="1:6" s="11" customFormat="1" ht="12.75">
      <c r="A14" s="24">
        <v>1500</v>
      </c>
      <c r="B14" s="25">
        <v>1361</v>
      </c>
      <c r="C14" s="26" t="s">
        <v>36</v>
      </c>
      <c r="D14" s="24">
        <v>7000</v>
      </c>
      <c r="E14" s="25">
        <v>3341</v>
      </c>
      <c r="F14" s="28" t="s">
        <v>38</v>
      </c>
    </row>
    <row r="15" spans="1:6" s="11" customFormat="1" ht="12.75">
      <c r="A15" s="24">
        <v>450000</v>
      </c>
      <c r="B15" s="25">
        <v>1511</v>
      </c>
      <c r="C15" s="26" t="s">
        <v>39</v>
      </c>
      <c r="D15" s="24">
        <v>60000</v>
      </c>
      <c r="E15" s="25">
        <v>3399</v>
      </c>
      <c r="F15" s="28" t="s">
        <v>41</v>
      </c>
    </row>
    <row r="16" spans="1:6" s="11" customFormat="1" ht="12.75">
      <c r="A16" s="24">
        <v>68100</v>
      </c>
      <c r="B16" s="25">
        <v>4112</v>
      </c>
      <c r="C16" s="26" t="s">
        <v>42</v>
      </c>
      <c r="D16" s="24">
        <v>5000</v>
      </c>
      <c r="E16" s="25">
        <v>3419</v>
      </c>
      <c r="F16" s="28" t="s">
        <v>44</v>
      </c>
    </row>
    <row r="17" spans="1:6" s="11" customFormat="1" ht="12.75">
      <c r="A17" s="31"/>
      <c r="B17" s="25"/>
      <c r="C17" s="26"/>
      <c r="D17" s="24">
        <v>0</v>
      </c>
      <c r="E17" s="25">
        <v>3421</v>
      </c>
      <c r="F17" s="28" t="s">
        <v>46</v>
      </c>
    </row>
    <row r="18" spans="1:6" s="11" customFormat="1" ht="12.75">
      <c r="A18" s="24">
        <v>0</v>
      </c>
      <c r="B18" s="25">
        <v>1032</v>
      </c>
      <c r="C18" s="26" t="s">
        <v>47</v>
      </c>
      <c r="D18" s="24">
        <v>5000</v>
      </c>
      <c r="E18" s="25">
        <v>3612</v>
      </c>
      <c r="F18" s="28" t="s">
        <v>48</v>
      </c>
    </row>
    <row r="19" spans="1:6" s="11" customFormat="1" ht="12.75">
      <c r="A19" s="24">
        <v>1039000</v>
      </c>
      <c r="B19" s="25">
        <v>4216</v>
      </c>
      <c r="C19" s="26" t="s">
        <v>49</v>
      </c>
      <c r="D19" s="24">
        <v>45000</v>
      </c>
      <c r="E19" s="25">
        <v>3631</v>
      </c>
      <c r="F19" s="28" t="s">
        <v>51</v>
      </c>
    </row>
    <row r="20" spans="1:6" s="11" customFormat="1" ht="12.75">
      <c r="A20" s="24">
        <v>10000</v>
      </c>
      <c r="B20" s="25">
        <v>2310</v>
      </c>
      <c r="C20" s="26" t="s">
        <v>52</v>
      </c>
      <c r="D20" s="24">
        <v>10000</v>
      </c>
      <c r="E20" s="25">
        <v>3639</v>
      </c>
      <c r="F20" s="28" t="s">
        <v>54</v>
      </c>
    </row>
    <row r="21" spans="1:6" s="11" customFormat="1" ht="12.75">
      <c r="A21" s="24">
        <v>1000</v>
      </c>
      <c r="B21" s="25">
        <v>2341</v>
      </c>
      <c r="C21" s="26" t="s">
        <v>55</v>
      </c>
      <c r="D21" s="24">
        <v>170000</v>
      </c>
      <c r="E21" s="25">
        <v>3722</v>
      </c>
      <c r="F21" s="28" t="s">
        <v>56</v>
      </c>
    </row>
    <row r="22" spans="1:6" s="11" customFormat="1" ht="12.75">
      <c r="A22" s="24">
        <f>2500*12</f>
        <v>30000</v>
      </c>
      <c r="B22" s="25">
        <v>3612</v>
      </c>
      <c r="C22" s="26" t="s">
        <v>57</v>
      </c>
      <c r="D22" s="24">
        <v>85000</v>
      </c>
      <c r="E22" s="25">
        <v>3725</v>
      </c>
      <c r="F22" s="28" t="s">
        <v>58</v>
      </c>
    </row>
    <row r="23" spans="1:6" s="11" customFormat="1" ht="12.75">
      <c r="A23" s="24">
        <v>30000</v>
      </c>
      <c r="B23" s="25">
        <v>3613</v>
      </c>
      <c r="C23" s="26" t="s">
        <v>59</v>
      </c>
      <c r="D23" s="24">
        <v>30000</v>
      </c>
      <c r="E23" s="25">
        <v>3745</v>
      </c>
      <c r="F23" s="28" t="s">
        <v>60</v>
      </c>
    </row>
    <row r="24" spans="1:6" s="11" customFormat="1" ht="12.75">
      <c r="A24" s="24">
        <v>100000</v>
      </c>
      <c r="B24" s="25">
        <v>3639</v>
      </c>
      <c r="C24" s="26" t="s">
        <v>61</v>
      </c>
      <c r="D24" s="24">
        <v>100000</v>
      </c>
      <c r="E24" s="25">
        <v>5512</v>
      </c>
      <c r="F24" s="28" t="s">
        <v>63</v>
      </c>
    </row>
    <row r="25" spans="1:6" s="11" customFormat="1" ht="12.75">
      <c r="A25" s="24">
        <v>3000</v>
      </c>
      <c r="B25" s="25">
        <v>3722</v>
      </c>
      <c r="C25" s="26" t="s">
        <v>64</v>
      </c>
      <c r="D25" s="24">
        <v>20000</v>
      </c>
      <c r="E25" s="25">
        <v>5213</v>
      </c>
      <c r="F25" s="28" t="s">
        <v>65</v>
      </c>
    </row>
    <row r="26" spans="1:6" s="11" customFormat="1" ht="12.75">
      <c r="A26" s="24">
        <v>7000</v>
      </c>
      <c r="B26" s="25">
        <v>3723</v>
      </c>
      <c r="C26" s="26" t="s">
        <v>66</v>
      </c>
      <c r="D26" s="24"/>
      <c r="E26" s="25"/>
      <c r="F26" s="28"/>
    </row>
    <row r="27" spans="1:6" s="11" customFormat="1" ht="12.75">
      <c r="A27" s="24">
        <v>20000</v>
      </c>
      <c r="B27" s="25">
        <v>3725</v>
      </c>
      <c r="C27" s="26" t="s">
        <v>67</v>
      </c>
      <c r="D27" s="24">
        <v>510000</v>
      </c>
      <c r="E27" s="25">
        <v>6112</v>
      </c>
      <c r="F27" s="28" t="s">
        <v>68</v>
      </c>
    </row>
    <row r="28" spans="1:6" s="11" customFormat="1" ht="12.75">
      <c r="A28" s="24">
        <v>300</v>
      </c>
      <c r="B28" s="25">
        <v>6310</v>
      </c>
      <c r="C28" s="26" t="s">
        <v>69</v>
      </c>
      <c r="D28" s="24">
        <v>720000</v>
      </c>
      <c r="E28" s="25">
        <v>6171</v>
      </c>
      <c r="F28" s="28" t="s">
        <v>70</v>
      </c>
    </row>
    <row r="29" spans="1:6" s="11" customFormat="1" ht="12.75">
      <c r="A29" s="24">
        <v>16000</v>
      </c>
      <c r="B29" s="25">
        <v>2310</v>
      </c>
      <c r="C29" s="26" t="s">
        <v>71</v>
      </c>
      <c r="D29" s="24">
        <v>5000</v>
      </c>
      <c r="E29" s="25">
        <v>6310</v>
      </c>
      <c r="F29" s="28" t="s">
        <v>72</v>
      </c>
    </row>
    <row r="30" spans="1:6" s="11" customFormat="1" ht="12.75">
      <c r="A30" s="24"/>
      <c r="B30" s="25"/>
      <c r="C30" s="26"/>
      <c r="D30" s="24">
        <v>30000</v>
      </c>
      <c r="E30" s="25">
        <v>6320</v>
      </c>
      <c r="F30" s="28" t="s">
        <v>73</v>
      </c>
    </row>
    <row r="31" spans="1:6" s="37" customFormat="1" ht="12.75">
      <c r="A31" s="33">
        <f>SUM(A5:A30)</f>
        <v>4802900</v>
      </c>
      <c r="B31" s="34"/>
      <c r="C31" s="35" t="s">
        <v>74</v>
      </c>
      <c r="D31" s="33">
        <f>SUM(D5:D30)</f>
        <v>6473000</v>
      </c>
      <c r="E31" s="34"/>
      <c r="F31" s="36" t="s">
        <v>75</v>
      </c>
    </row>
    <row r="32" spans="1:6" s="11" customFormat="1" ht="12.75">
      <c r="A32" s="39">
        <f>D31-A31</f>
        <v>1670100</v>
      </c>
      <c r="B32" s="40">
        <v>8115</v>
      </c>
      <c r="C32" s="41" t="s">
        <v>76</v>
      </c>
      <c r="D32" s="38"/>
      <c r="E32" s="42"/>
      <c r="F32" s="43"/>
    </row>
    <row r="33" spans="1:6" s="11" customFormat="1" ht="12.75">
      <c r="A33" s="44">
        <f>A31+A32</f>
        <v>6473000</v>
      </c>
      <c r="B33" s="45"/>
      <c r="C33" s="46" t="s">
        <v>77</v>
      </c>
      <c r="F33" s="12"/>
    </row>
    <row r="34" s="11" customFormat="1" ht="12.75">
      <c r="I34" s="12"/>
    </row>
    <row r="35" spans="1:9" s="11" customFormat="1" ht="12.75">
      <c r="A35" s="12"/>
      <c r="B35" s="47"/>
      <c r="I35" s="12"/>
    </row>
    <row r="36" spans="1:9" s="11" customFormat="1" ht="12.75">
      <c r="A36" s="12"/>
      <c r="B36" s="47"/>
      <c r="I36" s="12"/>
    </row>
    <row r="37" s="11" customFormat="1" ht="12.75">
      <c r="I37" s="12"/>
    </row>
    <row r="38" spans="1:9" s="11" customFormat="1" ht="12.75">
      <c r="A38" s="37" t="s">
        <v>79</v>
      </c>
      <c r="B38" s="49">
        <v>43819</v>
      </c>
      <c r="D38" s="37"/>
      <c r="I38" s="12"/>
    </row>
    <row r="39" s="11" customFormat="1" ht="12.75">
      <c r="I39" s="12"/>
    </row>
    <row r="40" s="11" customFormat="1" ht="12.75">
      <c r="I40" s="12"/>
    </row>
    <row r="41" spans="3:9" s="11" customFormat="1" ht="12.75">
      <c r="C41" s="48"/>
      <c r="I41" s="12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B122"/>
  <sheetViews>
    <sheetView workbookViewId="0" topLeftCell="A46">
      <selection activeCell="F48" sqref="F48"/>
    </sheetView>
  </sheetViews>
  <sheetFormatPr defaultColWidth="12.57421875" defaultRowHeight="12.75"/>
  <cols>
    <col min="1" max="1" width="3.00390625" style="0" customWidth="1"/>
    <col min="2" max="2" width="1.421875" style="0" customWidth="1"/>
    <col min="3" max="4" width="0.71875" style="0" customWidth="1"/>
    <col min="5" max="5" width="4.421875" style="0" customWidth="1"/>
    <col min="6" max="7" width="1.421875" style="0" customWidth="1"/>
    <col min="8" max="8" width="3.00390625" style="0" customWidth="1"/>
    <col min="9" max="9" width="1.421875" style="0" customWidth="1"/>
    <col min="10" max="11" width="3.00390625" style="0" customWidth="1"/>
    <col min="12" max="13" width="0.71875" style="0" customWidth="1"/>
    <col min="14" max="16" width="1.421875" style="0" customWidth="1"/>
    <col min="17" max="17" width="0.71875" style="0" customWidth="1"/>
    <col min="18" max="18" width="2.140625" style="0" customWidth="1"/>
    <col min="19" max="19" width="3.7109375" style="0" customWidth="1"/>
    <col min="20" max="20" width="0.71875" style="0" customWidth="1"/>
    <col min="21" max="21" width="1.421875" style="0" customWidth="1"/>
    <col min="22" max="22" width="3.00390625" style="0" customWidth="1"/>
    <col min="23" max="28" width="1.421875" style="0" customWidth="1"/>
    <col min="29" max="29" width="4.421875" style="0" customWidth="1"/>
    <col min="30" max="30" width="1.421875" style="0" customWidth="1"/>
    <col min="31" max="31" width="3.00390625" style="0" customWidth="1"/>
    <col min="32" max="32" width="2.140625" style="0" customWidth="1"/>
    <col min="33" max="33" width="5.00390625" style="0" customWidth="1"/>
    <col min="34" max="34" width="0.71875" style="0" customWidth="1"/>
    <col min="35" max="35" width="3.7109375" style="0" customWidth="1"/>
    <col min="36" max="36" width="2.140625" style="0" customWidth="1"/>
    <col min="37" max="37" width="3.7109375" style="0" customWidth="1"/>
    <col min="38" max="39" width="1.421875" style="0" customWidth="1"/>
    <col min="40" max="40" width="4.421875" style="0" customWidth="1"/>
    <col min="41" max="16384" width="11.57421875" style="0" customWidth="1"/>
  </cols>
  <sheetData>
    <row r="1" spans="1:80" ht="12.75">
      <c r="A1" s="50" t="s">
        <v>88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1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</row>
    <row r="2" spans="1:40" ht="12.75" customHeight="1">
      <c r="A2" s="54" t="s">
        <v>89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</row>
    <row r="3" spans="1:40" ht="12.75" customHeight="1">
      <c r="A3" s="55" t="s">
        <v>90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</row>
    <row r="4" spans="1:40" ht="12.75" customHeight="1">
      <c r="A4" s="56" t="s">
        <v>91</v>
      </c>
      <c r="B4" s="56"/>
      <c r="C4" s="56"/>
      <c r="D4" s="56" t="s">
        <v>92</v>
      </c>
      <c r="E4" s="56"/>
      <c r="F4" s="56" t="s">
        <v>93</v>
      </c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7"/>
      <c r="AI4" s="57"/>
      <c r="AJ4" s="57"/>
      <c r="AK4" s="57"/>
      <c r="AL4" s="57"/>
      <c r="AM4" s="57"/>
      <c r="AN4" s="57"/>
    </row>
    <row r="5" spans="1:40" ht="12.75" customHeight="1">
      <c r="A5" s="58" t="s">
        <v>94</v>
      </c>
      <c r="B5" s="58"/>
      <c r="C5" s="58"/>
      <c r="D5" s="59" t="s">
        <v>95</v>
      </c>
      <c r="E5" s="59"/>
      <c r="F5" s="58" t="s">
        <v>96</v>
      </c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60">
        <v>700000</v>
      </c>
      <c r="AI5" s="60"/>
      <c r="AJ5" s="60"/>
      <c r="AK5" s="60"/>
      <c r="AL5" s="60"/>
      <c r="AM5" s="60"/>
      <c r="AN5" s="60"/>
    </row>
    <row r="6" spans="1:40" ht="12.75" customHeight="1">
      <c r="A6" s="61" t="s">
        <v>94</v>
      </c>
      <c r="B6" s="61"/>
      <c r="C6" s="61"/>
      <c r="D6" s="62" t="s">
        <v>97</v>
      </c>
      <c r="E6" s="62"/>
      <c r="F6" s="61" t="s">
        <v>98</v>
      </c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3">
        <v>15000</v>
      </c>
      <c r="AI6" s="63"/>
      <c r="AJ6" s="63"/>
      <c r="AK6" s="63"/>
      <c r="AL6" s="63"/>
      <c r="AM6" s="63"/>
      <c r="AN6" s="63"/>
    </row>
    <row r="7" spans="1:40" ht="12.75" customHeight="1">
      <c r="A7" s="61" t="s">
        <v>94</v>
      </c>
      <c r="B7" s="61"/>
      <c r="C7" s="61"/>
      <c r="D7" s="62" t="s">
        <v>99</v>
      </c>
      <c r="E7" s="62"/>
      <c r="F7" s="61" t="s">
        <v>100</v>
      </c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3">
        <v>65000</v>
      </c>
      <c r="AI7" s="63"/>
      <c r="AJ7" s="63"/>
      <c r="AK7" s="63"/>
      <c r="AL7" s="63"/>
      <c r="AM7" s="63"/>
      <c r="AN7" s="63"/>
    </row>
    <row r="8" spans="1:40" ht="12.75" customHeight="1">
      <c r="A8" s="61" t="s">
        <v>94</v>
      </c>
      <c r="B8" s="61"/>
      <c r="C8" s="61"/>
      <c r="D8" s="62" t="s">
        <v>101</v>
      </c>
      <c r="E8" s="62"/>
      <c r="F8" s="61" t="s">
        <v>102</v>
      </c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3">
        <v>600000</v>
      </c>
      <c r="AI8" s="63"/>
      <c r="AJ8" s="63"/>
      <c r="AK8" s="63"/>
      <c r="AL8" s="63"/>
      <c r="AM8" s="63"/>
      <c r="AN8" s="63"/>
    </row>
    <row r="9" spans="1:40" ht="12.75" customHeight="1">
      <c r="A9" s="61" t="s">
        <v>94</v>
      </c>
      <c r="B9" s="61"/>
      <c r="C9" s="61"/>
      <c r="D9" s="62" t="s">
        <v>103</v>
      </c>
      <c r="E9" s="62"/>
      <c r="F9" s="61" t="s">
        <v>104</v>
      </c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3">
        <v>1500000</v>
      </c>
      <c r="AI9" s="63"/>
      <c r="AJ9" s="63"/>
      <c r="AK9" s="63"/>
      <c r="AL9" s="63"/>
      <c r="AM9" s="63"/>
      <c r="AN9" s="63"/>
    </row>
    <row r="10" spans="1:40" ht="12.75" customHeight="1">
      <c r="A10" s="61" t="s">
        <v>94</v>
      </c>
      <c r="B10" s="61"/>
      <c r="C10" s="61"/>
      <c r="D10" s="62" t="s">
        <v>105</v>
      </c>
      <c r="E10" s="62"/>
      <c r="F10" s="61" t="s">
        <v>106</v>
      </c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3">
        <v>126000</v>
      </c>
      <c r="AI10" s="63"/>
      <c r="AJ10" s="63"/>
      <c r="AK10" s="63"/>
      <c r="AL10" s="63"/>
      <c r="AM10" s="63"/>
      <c r="AN10" s="63"/>
    </row>
    <row r="11" spans="1:40" ht="12.75" customHeight="1">
      <c r="A11" s="61" t="s">
        <v>94</v>
      </c>
      <c r="B11" s="61"/>
      <c r="C11" s="61"/>
      <c r="D11" s="62" t="s">
        <v>107</v>
      </c>
      <c r="E11" s="62"/>
      <c r="F11" s="61" t="s">
        <v>108</v>
      </c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3">
        <v>4500</v>
      </c>
      <c r="AI11" s="63"/>
      <c r="AJ11" s="63"/>
      <c r="AK11" s="63"/>
      <c r="AL11" s="63"/>
      <c r="AM11" s="63"/>
      <c r="AN11" s="63"/>
    </row>
    <row r="12" spans="1:40" ht="12.75" customHeight="1">
      <c r="A12" s="61" t="s">
        <v>94</v>
      </c>
      <c r="B12" s="61"/>
      <c r="C12" s="61"/>
      <c r="D12" s="62" t="s">
        <v>109</v>
      </c>
      <c r="E12" s="62"/>
      <c r="F12" s="61" t="s">
        <v>110</v>
      </c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3">
        <v>1500</v>
      </c>
      <c r="AI12" s="63"/>
      <c r="AJ12" s="63"/>
      <c r="AK12" s="63"/>
      <c r="AL12" s="63"/>
      <c r="AM12" s="63"/>
      <c r="AN12" s="63"/>
    </row>
    <row r="13" spans="1:40" ht="12.75" customHeight="1">
      <c r="A13" s="61" t="s">
        <v>94</v>
      </c>
      <c r="B13" s="61"/>
      <c r="C13" s="61"/>
      <c r="D13" s="62" t="s">
        <v>111</v>
      </c>
      <c r="E13" s="62"/>
      <c r="F13" s="61" t="s">
        <v>112</v>
      </c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3">
        <v>16500</v>
      </c>
      <c r="AI13" s="63"/>
      <c r="AJ13" s="63"/>
      <c r="AK13" s="63"/>
      <c r="AL13" s="63"/>
      <c r="AM13" s="63"/>
      <c r="AN13" s="63"/>
    </row>
    <row r="14" spans="1:40" ht="12.75" customHeight="1">
      <c r="A14" s="61" t="s">
        <v>94</v>
      </c>
      <c r="B14" s="61"/>
      <c r="C14" s="61"/>
      <c r="D14" s="62" t="s">
        <v>113</v>
      </c>
      <c r="E14" s="62"/>
      <c r="F14" s="61" t="s">
        <v>114</v>
      </c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3">
        <v>450000</v>
      </c>
      <c r="AI14" s="63"/>
      <c r="AJ14" s="63"/>
      <c r="AK14" s="63"/>
      <c r="AL14" s="63"/>
      <c r="AM14" s="63"/>
      <c r="AN14" s="63"/>
    </row>
    <row r="15" spans="1:40" ht="12.75" customHeight="1">
      <c r="A15" s="61" t="s">
        <v>94</v>
      </c>
      <c r="B15" s="61"/>
      <c r="C15" s="61"/>
      <c r="D15" s="62" t="s">
        <v>115</v>
      </c>
      <c r="E15" s="62"/>
      <c r="F15" s="61" t="s">
        <v>116</v>
      </c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3">
        <v>68100</v>
      </c>
      <c r="AI15" s="63"/>
      <c r="AJ15" s="63"/>
      <c r="AK15" s="63"/>
      <c r="AL15" s="63"/>
      <c r="AM15" s="63"/>
      <c r="AN15" s="63"/>
    </row>
    <row r="16" spans="1:40" ht="12.75" customHeight="1">
      <c r="A16" s="61" t="s">
        <v>94</v>
      </c>
      <c r="B16" s="61"/>
      <c r="C16" s="61"/>
      <c r="D16" s="62" t="s">
        <v>117</v>
      </c>
      <c r="E16" s="62"/>
      <c r="F16" s="61" t="s">
        <v>118</v>
      </c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3">
        <v>1039000</v>
      </c>
      <c r="AI16" s="63"/>
      <c r="AJ16" s="63"/>
      <c r="AK16" s="63"/>
      <c r="AL16" s="63"/>
      <c r="AM16" s="63"/>
      <c r="AN16" s="63"/>
    </row>
    <row r="17" spans="1:40" ht="12.75" customHeight="1">
      <c r="A17" s="64" t="s">
        <v>94</v>
      </c>
      <c r="B17" s="64"/>
      <c r="C17" s="64"/>
      <c r="D17" s="65" t="s">
        <v>119</v>
      </c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6">
        <f>SUM(AH5:AH16)</f>
        <v>4585600</v>
      </c>
      <c r="AI17" s="66"/>
      <c r="AJ17" s="66"/>
      <c r="AK17" s="66"/>
      <c r="AL17" s="66"/>
      <c r="AM17" s="66"/>
      <c r="AN17" s="66"/>
    </row>
    <row r="18" spans="1:40" ht="12.75" customHeight="1">
      <c r="A18" s="67" t="s">
        <v>120</v>
      </c>
      <c r="B18" s="67"/>
      <c r="C18" s="67"/>
      <c r="D18" s="68" t="s">
        <v>121</v>
      </c>
      <c r="E18" s="68"/>
      <c r="F18" s="67" t="s">
        <v>122</v>
      </c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9">
        <v>5000</v>
      </c>
      <c r="AI18" s="69"/>
      <c r="AJ18" s="69"/>
      <c r="AK18" s="69"/>
      <c r="AL18" s="69"/>
      <c r="AM18" s="69"/>
      <c r="AN18" s="69"/>
    </row>
    <row r="19" spans="1:40" ht="12.75" customHeight="1">
      <c r="A19" s="61" t="s">
        <v>120</v>
      </c>
      <c r="B19" s="61"/>
      <c r="C19" s="61"/>
      <c r="D19" s="62" t="s">
        <v>123</v>
      </c>
      <c r="E19" s="62"/>
      <c r="F19" s="61" t="s">
        <v>124</v>
      </c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3">
        <v>5000</v>
      </c>
      <c r="AI19" s="63"/>
      <c r="AJ19" s="63"/>
      <c r="AK19" s="63"/>
      <c r="AL19" s="63"/>
      <c r="AM19" s="63"/>
      <c r="AN19" s="63"/>
    </row>
    <row r="20" spans="1:40" ht="12.75" customHeight="1">
      <c r="A20" s="61" t="s">
        <v>120</v>
      </c>
      <c r="B20" s="61"/>
      <c r="C20" s="61"/>
      <c r="D20" s="62" t="s">
        <v>123</v>
      </c>
      <c r="E20" s="62"/>
      <c r="F20" s="61" t="s">
        <v>125</v>
      </c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3">
        <v>16000</v>
      </c>
      <c r="AI20" s="63"/>
      <c r="AJ20" s="63"/>
      <c r="AK20" s="63"/>
      <c r="AL20" s="63"/>
      <c r="AM20" s="63"/>
      <c r="AN20" s="63"/>
    </row>
    <row r="21" spans="1:40" ht="12.75" customHeight="1">
      <c r="A21" s="70" t="s">
        <v>120</v>
      </c>
      <c r="B21" s="70"/>
      <c r="C21" s="70"/>
      <c r="D21" s="71" t="s">
        <v>126</v>
      </c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2">
        <v>26000</v>
      </c>
      <c r="AI21" s="72"/>
      <c r="AJ21" s="72"/>
      <c r="AK21" s="72"/>
      <c r="AL21" s="72"/>
      <c r="AM21" s="72"/>
      <c r="AN21" s="72"/>
    </row>
    <row r="22" spans="1:40" ht="12.75" customHeight="1">
      <c r="A22" s="61" t="s">
        <v>127</v>
      </c>
      <c r="B22" s="61"/>
      <c r="C22" s="61"/>
      <c r="D22" s="62" t="s">
        <v>123</v>
      </c>
      <c r="E22" s="62"/>
      <c r="F22" s="61" t="s">
        <v>124</v>
      </c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3">
        <v>1000</v>
      </c>
      <c r="AI22" s="63"/>
      <c r="AJ22" s="63"/>
      <c r="AK22" s="63"/>
      <c r="AL22" s="63"/>
      <c r="AM22" s="63"/>
      <c r="AN22" s="63"/>
    </row>
    <row r="23" spans="1:40" ht="12.75" customHeight="1">
      <c r="A23" s="64" t="s">
        <v>127</v>
      </c>
      <c r="B23" s="64"/>
      <c r="C23" s="64"/>
      <c r="D23" s="65" t="s">
        <v>128</v>
      </c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6">
        <v>1000</v>
      </c>
      <c r="AI23" s="66"/>
      <c r="AJ23" s="66"/>
      <c r="AK23" s="66"/>
      <c r="AL23" s="66"/>
      <c r="AM23" s="66"/>
      <c r="AN23" s="66"/>
    </row>
    <row r="24" spans="1:40" ht="12.75" customHeight="1">
      <c r="A24" s="67" t="s">
        <v>129</v>
      </c>
      <c r="B24" s="67"/>
      <c r="C24" s="67"/>
      <c r="D24" s="68" t="s">
        <v>123</v>
      </c>
      <c r="E24" s="68"/>
      <c r="F24" s="67" t="s">
        <v>124</v>
      </c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9">
        <v>30000</v>
      </c>
      <c r="AI24" s="69"/>
      <c r="AJ24" s="69"/>
      <c r="AK24" s="69"/>
      <c r="AL24" s="69"/>
      <c r="AM24" s="69"/>
      <c r="AN24" s="69"/>
    </row>
    <row r="25" spans="1:40" ht="12.75" customHeight="1">
      <c r="A25" s="64" t="s">
        <v>129</v>
      </c>
      <c r="B25" s="64"/>
      <c r="C25" s="64"/>
      <c r="D25" s="65" t="s">
        <v>130</v>
      </c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6">
        <v>30000</v>
      </c>
      <c r="AI25" s="66"/>
      <c r="AJ25" s="66"/>
      <c r="AK25" s="66"/>
      <c r="AL25" s="66"/>
      <c r="AM25" s="66"/>
      <c r="AN25" s="66"/>
    </row>
    <row r="26" spans="1:40" ht="12.75" customHeight="1">
      <c r="A26" s="61" t="s">
        <v>131</v>
      </c>
      <c r="B26" s="61"/>
      <c r="C26" s="61"/>
      <c r="D26" s="62" t="s">
        <v>123</v>
      </c>
      <c r="E26" s="62"/>
      <c r="F26" s="61" t="s">
        <v>124</v>
      </c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3">
        <v>30000</v>
      </c>
      <c r="AI26" s="63"/>
      <c r="AJ26" s="63"/>
      <c r="AK26" s="63"/>
      <c r="AL26" s="63"/>
      <c r="AM26" s="63"/>
      <c r="AN26" s="63"/>
    </row>
    <row r="27" spans="1:40" ht="12.75" customHeight="1">
      <c r="A27" s="73" t="s">
        <v>131</v>
      </c>
      <c r="B27" s="73"/>
      <c r="C27" s="73"/>
      <c r="D27" s="65" t="s">
        <v>132</v>
      </c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6">
        <v>30000</v>
      </c>
      <c r="AI27" s="66"/>
      <c r="AJ27" s="66"/>
      <c r="AK27" s="66"/>
      <c r="AL27" s="66"/>
      <c r="AM27" s="66"/>
      <c r="AN27" s="66"/>
    </row>
    <row r="28" spans="1:40" ht="12.75" customHeight="1">
      <c r="A28" s="61" t="s">
        <v>133</v>
      </c>
      <c r="B28" s="61"/>
      <c r="C28" s="61"/>
      <c r="D28" s="62" t="s">
        <v>134</v>
      </c>
      <c r="E28" s="62"/>
      <c r="F28" s="61" t="s">
        <v>135</v>
      </c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3">
        <v>97000</v>
      </c>
      <c r="AI28" s="63"/>
      <c r="AJ28" s="63"/>
      <c r="AK28" s="63"/>
      <c r="AL28" s="63"/>
      <c r="AM28" s="63"/>
      <c r="AN28" s="63"/>
    </row>
    <row r="29" spans="1:40" ht="12.75" customHeight="1">
      <c r="A29" s="61" t="s">
        <v>133</v>
      </c>
      <c r="B29" s="61"/>
      <c r="C29" s="61"/>
      <c r="D29" s="62" t="s">
        <v>136</v>
      </c>
      <c r="E29" s="62"/>
      <c r="F29" s="61" t="s">
        <v>137</v>
      </c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3">
        <v>3000</v>
      </c>
      <c r="AI29" s="63"/>
      <c r="AJ29" s="63"/>
      <c r="AK29" s="63"/>
      <c r="AL29" s="63"/>
      <c r="AM29" s="63"/>
      <c r="AN29" s="63"/>
    </row>
    <row r="30" spans="1:40" ht="12.75" customHeight="1">
      <c r="A30" s="64" t="s">
        <v>133</v>
      </c>
      <c r="B30" s="64"/>
      <c r="C30" s="64"/>
      <c r="D30" s="65" t="s">
        <v>138</v>
      </c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6">
        <v>100000</v>
      </c>
      <c r="AI30" s="66"/>
      <c r="AJ30" s="66"/>
      <c r="AK30" s="66"/>
      <c r="AL30" s="66"/>
      <c r="AM30" s="66"/>
      <c r="AN30" s="66"/>
    </row>
    <row r="31" spans="1:40" ht="12.75" customHeight="1">
      <c r="A31" s="61" t="s">
        <v>139</v>
      </c>
      <c r="B31" s="61"/>
      <c r="C31" s="61"/>
      <c r="D31" s="62" t="s">
        <v>140</v>
      </c>
      <c r="E31" s="62"/>
      <c r="F31" s="61" t="s">
        <v>141</v>
      </c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3">
        <v>3000</v>
      </c>
      <c r="AI31" s="63"/>
      <c r="AJ31" s="63"/>
      <c r="AK31" s="63"/>
      <c r="AL31" s="63"/>
      <c r="AM31" s="63"/>
      <c r="AN31" s="63"/>
    </row>
    <row r="32" spans="1:40" ht="12.75" customHeight="1">
      <c r="A32" s="64" t="s">
        <v>139</v>
      </c>
      <c r="B32" s="64"/>
      <c r="C32" s="64"/>
      <c r="D32" s="65" t="s">
        <v>142</v>
      </c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6">
        <v>3000</v>
      </c>
      <c r="AI32" s="66"/>
      <c r="AJ32" s="66"/>
      <c r="AK32" s="66"/>
      <c r="AL32" s="66"/>
      <c r="AM32" s="66"/>
      <c r="AN32" s="66"/>
    </row>
    <row r="33" spans="1:40" ht="12.75" customHeight="1">
      <c r="A33" s="61" t="s">
        <v>143</v>
      </c>
      <c r="B33" s="61"/>
      <c r="C33" s="61"/>
      <c r="D33" s="62" t="s">
        <v>121</v>
      </c>
      <c r="E33" s="62"/>
      <c r="F33" s="61" t="s">
        <v>122</v>
      </c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3">
        <v>7000</v>
      </c>
      <c r="AI33" s="63"/>
      <c r="AJ33" s="63"/>
      <c r="AK33" s="63"/>
      <c r="AL33" s="63"/>
      <c r="AM33" s="63"/>
      <c r="AN33" s="63"/>
    </row>
    <row r="34" spans="1:40" ht="12.75" customHeight="1">
      <c r="A34" s="73" t="s">
        <v>143</v>
      </c>
      <c r="B34" s="73"/>
      <c r="C34" s="73"/>
      <c r="D34" s="65" t="s">
        <v>144</v>
      </c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6">
        <v>7000</v>
      </c>
      <c r="AI34" s="66"/>
      <c r="AJ34" s="66"/>
      <c r="AK34" s="66"/>
      <c r="AL34" s="66"/>
      <c r="AM34" s="66"/>
      <c r="AN34" s="66"/>
    </row>
    <row r="35" spans="1:40" ht="12.75" customHeight="1">
      <c r="A35" s="61" t="s">
        <v>145</v>
      </c>
      <c r="B35" s="61"/>
      <c r="C35" s="61"/>
      <c r="D35" s="62" t="s">
        <v>146</v>
      </c>
      <c r="E35" s="62"/>
      <c r="F35" s="61" t="s">
        <v>147</v>
      </c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3">
        <v>20000</v>
      </c>
      <c r="AI35" s="63"/>
      <c r="AJ35" s="63"/>
      <c r="AK35" s="63"/>
      <c r="AL35" s="63"/>
      <c r="AM35" s="63"/>
      <c r="AN35" s="63"/>
    </row>
    <row r="36" spans="1:40" ht="12.75" customHeight="1">
      <c r="A36" s="64" t="s">
        <v>145</v>
      </c>
      <c r="B36" s="64"/>
      <c r="C36" s="64"/>
      <c r="D36" s="65" t="s">
        <v>148</v>
      </c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6">
        <v>20000</v>
      </c>
      <c r="AI36" s="66"/>
      <c r="AJ36" s="66"/>
      <c r="AK36" s="66"/>
      <c r="AL36" s="66"/>
      <c r="AM36" s="66"/>
      <c r="AN36" s="66"/>
    </row>
    <row r="37" spans="1:40" ht="12.75" customHeight="1">
      <c r="A37" s="67" t="s">
        <v>149</v>
      </c>
      <c r="B37" s="67"/>
      <c r="C37" s="67"/>
      <c r="D37" s="68" t="s">
        <v>150</v>
      </c>
      <c r="E37" s="68"/>
      <c r="F37" s="67" t="s">
        <v>151</v>
      </c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9">
        <v>300</v>
      </c>
      <c r="AI37" s="69"/>
      <c r="AJ37" s="69"/>
      <c r="AK37" s="69"/>
      <c r="AL37" s="69"/>
      <c r="AM37" s="69"/>
      <c r="AN37" s="69"/>
    </row>
    <row r="38" spans="1:40" ht="12.75" customHeight="1">
      <c r="A38" s="73" t="s">
        <v>149</v>
      </c>
      <c r="B38" s="73"/>
      <c r="C38" s="73"/>
      <c r="D38" s="65" t="s">
        <v>152</v>
      </c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6">
        <v>300</v>
      </c>
      <c r="AI38" s="66"/>
      <c r="AJ38" s="66"/>
      <c r="AK38" s="66"/>
      <c r="AL38" s="66"/>
      <c r="AM38" s="66"/>
      <c r="AN38" s="66"/>
    </row>
    <row r="39" spans="1:48" ht="12.75" customHeight="1">
      <c r="A39" s="74" t="s">
        <v>74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5">
        <f>AH38+AH36+AH34+AH32+AH30+AH27+AH25+AH23+AH21+AH17</f>
        <v>4802900</v>
      </c>
      <c r="AI39" s="75"/>
      <c r="AJ39" s="75"/>
      <c r="AK39" s="75"/>
      <c r="AL39" s="75"/>
      <c r="AM39" s="75"/>
      <c r="AN39" s="75"/>
      <c r="AO39" s="76"/>
      <c r="AP39" s="76"/>
      <c r="AQ39" s="76"/>
      <c r="AR39" s="76"/>
      <c r="AS39" s="76"/>
      <c r="AT39" s="76"/>
      <c r="AU39" s="76"/>
      <c r="AV39" s="76"/>
    </row>
    <row r="40" spans="1:40" ht="12.75" customHeight="1">
      <c r="A40" s="55" t="s">
        <v>153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</row>
    <row r="41" spans="1:40" ht="12.75" customHeight="1">
      <c r="A41" s="56" t="s">
        <v>91</v>
      </c>
      <c r="B41" s="56"/>
      <c r="C41" s="56"/>
      <c r="D41" s="56" t="s">
        <v>92</v>
      </c>
      <c r="E41" s="56"/>
      <c r="F41" s="56" t="s">
        <v>93</v>
      </c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7" t="s">
        <v>154</v>
      </c>
      <c r="AI41" s="57"/>
      <c r="AJ41" s="57"/>
      <c r="AK41" s="57"/>
      <c r="AL41" s="57"/>
      <c r="AM41" s="57"/>
      <c r="AN41" s="57"/>
    </row>
    <row r="42" spans="1:40" ht="12.75" customHeight="1">
      <c r="A42" s="58" t="s">
        <v>155</v>
      </c>
      <c r="B42" s="58"/>
      <c r="C42" s="58"/>
      <c r="D42" s="59" t="s">
        <v>156</v>
      </c>
      <c r="E42" s="59"/>
      <c r="F42" s="58" t="s">
        <v>157</v>
      </c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60">
        <v>9600</v>
      </c>
      <c r="AI42" s="60"/>
      <c r="AJ42" s="60"/>
      <c r="AK42" s="60"/>
      <c r="AL42" s="60"/>
      <c r="AM42" s="60"/>
      <c r="AN42" s="60"/>
    </row>
    <row r="43" spans="1:40" ht="12.75" customHeight="1">
      <c r="A43" s="61" t="s">
        <v>155</v>
      </c>
      <c r="B43" s="61"/>
      <c r="C43" s="61"/>
      <c r="D43" s="62" t="s">
        <v>158</v>
      </c>
      <c r="E43" s="62"/>
      <c r="F43" s="61" t="s">
        <v>159</v>
      </c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3">
        <v>400</v>
      </c>
      <c r="AI43" s="63"/>
      <c r="AJ43" s="63"/>
      <c r="AK43" s="63"/>
      <c r="AL43" s="63"/>
      <c r="AM43" s="63"/>
      <c r="AN43" s="63"/>
    </row>
    <row r="44" spans="1:40" ht="12.75" customHeight="1">
      <c r="A44" s="64" t="s">
        <v>155</v>
      </c>
      <c r="B44" s="64"/>
      <c r="C44" s="64"/>
      <c r="D44" s="65" t="s">
        <v>160</v>
      </c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6">
        <v>10000</v>
      </c>
      <c r="AI44" s="66"/>
      <c r="AJ44" s="66"/>
      <c r="AK44" s="66"/>
      <c r="AL44" s="66"/>
      <c r="AM44" s="66"/>
      <c r="AN44" s="66"/>
    </row>
    <row r="45" spans="1:40" ht="12.75" customHeight="1">
      <c r="A45" s="67" t="s">
        <v>161</v>
      </c>
      <c r="B45" s="67"/>
      <c r="C45" s="67"/>
      <c r="D45" s="68" t="s">
        <v>156</v>
      </c>
      <c r="E45" s="68"/>
      <c r="F45" s="67" t="s">
        <v>157</v>
      </c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9">
        <v>20000</v>
      </c>
      <c r="AI45" s="69"/>
      <c r="AJ45" s="69"/>
      <c r="AK45" s="69"/>
      <c r="AL45" s="69"/>
      <c r="AM45" s="69"/>
      <c r="AN45" s="69"/>
    </row>
    <row r="46" spans="1:40" ht="12.75" customHeight="1">
      <c r="A46" s="64" t="s">
        <v>161</v>
      </c>
      <c r="B46" s="64"/>
      <c r="C46" s="64"/>
      <c r="D46" s="65" t="s">
        <v>162</v>
      </c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6">
        <v>20000</v>
      </c>
      <c r="AI46" s="66"/>
      <c r="AJ46" s="66"/>
      <c r="AK46" s="66"/>
      <c r="AL46" s="66"/>
      <c r="AM46" s="66"/>
      <c r="AN46" s="66"/>
    </row>
    <row r="47" spans="1:40" ht="12.75" customHeight="1">
      <c r="A47" s="61" t="s">
        <v>163</v>
      </c>
      <c r="B47" s="61"/>
      <c r="C47" s="61"/>
      <c r="D47" s="62" t="s">
        <v>156</v>
      </c>
      <c r="E47" s="62"/>
      <c r="F47" s="61" t="s">
        <v>157</v>
      </c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3">
        <v>100000</v>
      </c>
      <c r="AI47" s="63"/>
      <c r="AJ47" s="63"/>
      <c r="AK47" s="63"/>
      <c r="AL47" s="63"/>
      <c r="AM47" s="63"/>
      <c r="AN47" s="63"/>
    </row>
    <row r="48" spans="1:40" ht="12.75" customHeight="1">
      <c r="A48" s="61" t="s">
        <v>163</v>
      </c>
      <c r="B48" s="61"/>
      <c r="C48" s="61"/>
      <c r="D48" s="62" t="s">
        <v>164</v>
      </c>
      <c r="E48" s="62"/>
      <c r="F48" s="61" t="s">
        <v>165</v>
      </c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3">
        <v>4100000</v>
      </c>
      <c r="AI48" s="63"/>
      <c r="AJ48" s="63"/>
      <c r="AK48" s="63"/>
      <c r="AL48" s="63"/>
      <c r="AM48" s="63"/>
      <c r="AN48" s="63"/>
    </row>
    <row r="49" spans="1:40" ht="12.75" customHeight="1">
      <c r="A49" s="64" t="s">
        <v>163</v>
      </c>
      <c r="B49" s="64"/>
      <c r="C49" s="64"/>
      <c r="D49" s="65" t="s">
        <v>166</v>
      </c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6">
        <v>4200000</v>
      </c>
      <c r="AI49" s="66"/>
      <c r="AJ49" s="66"/>
      <c r="AK49" s="66"/>
      <c r="AL49" s="66"/>
      <c r="AM49" s="66"/>
      <c r="AN49" s="66"/>
    </row>
    <row r="50" spans="1:40" ht="12.75" customHeight="1">
      <c r="A50" s="67" t="s">
        <v>120</v>
      </c>
      <c r="B50" s="67"/>
      <c r="C50" s="67"/>
      <c r="D50" s="68" t="s">
        <v>167</v>
      </c>
      <c r="E50" s="68"/>
      <c r="F50" s="67" t="s">
        <v>168</v>
      </c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9">
        <v>15000</v>
      </c>
      <c r="AI50" s="69"/>
      <c r="AJ50" s="69"/>
      <c r="AK50" s="69"/>
      <c r="AL50" s="69"/>
      <c r="AM50" s="69"/>
      <c r="AN50" s="69"/>
    </row>
    <row r="51" spans="1:40" ht="12.75" customHeight="1">
      <c r="A51" s="61" t="s">
        <v>120</v>
      </c>
      <c r="B51" s="61"/>
      <c r="C51" s="61"/>
      <c r="D51" s="62" t="s">
        <v>169</v>
      </c>
      <c r="E51" s="62"/>
      <c r="F51" s="61" t="s">
        <v>170</v>
      </c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3">
        <v>116000</v>
      </c>
      <c r="AI51" s="63"/>
      <c r="AJ51" s="63"/>
      <c r="AK51" s="63"/>
      <c r="AL51" s="63"/>
      <c r="AM51" s="63"/>
      <c r="AN51" s="63"/>
    </row>
    <row r="52" spans="1:40" ht="12.75" customHeight="1">
      <c r="A52" s="61" t="s">
        <v>120</v>
      </c>
      <c r="B52" s="61"/>
      <c r="C52" s="61"/>
      <c r="D52" s="62" t="s">
        <v>171</v>
      </c>
      <c r="E52" s="62"/>
      <c r="F52" s="61" t="s">
        <v>172</v>
      </c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3">
        <v>200000</v>
      </c>
      <c r="AI52" s="63"/>
      <c r="AJ52" s="63"/>
      <c r="AK52" s="63"/>
      <c r="AL52" s="63"/>
      <c r="AM52" s="63"/>
      <c r="AN52" s="63"/>
    </row>
    <row r="53" spans="1:40" ht="12.75" customHeight="1">
      <c r="A53" s="61" t="s">
        <v>120</v>
      </c>
      <c r="B53" s="61"/>
      <c r="C53" s="61"/>
      <c r="D53" s="62" t="s">
        <v>173</v>
      </c>
      <c r="E53" s="62"/>
      <c r="F53" s="61" t="s">
        <v>174</v>
      </c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3">
        <v>100000</v>
      </c>
      <c r="AI53" s="63"/>
      <c r="AJ53" s="63"/>
      <c r="AK53" s="63"/>
      <c r="AL53" s="63"/>
      <c r="AM53" s="63"/>
      <c r="AN53" s="63"/>
    </row>
    <row r="54" spans="1:40" ht="12.75" customHeight="1">
      <c r="A54" s="64" t="s">
        <v>120</v>
      </c>
      <c r="B54" s="64"/>
      <c r="C54" s="64"/>
      <c r="D54" s="65" t="s">
        <v>126</v>
      </c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6">
        <f>AH50+AH51+AH52+AH53</f>
        <v>431000</v>
      </c>
      <c r="AI54" s="66"/>
      <c r="AJ54" s="66"/>
      <c r="AK54" s="66"/>
      <c r="AL54" s="66"/>
      <c r="AM54" s="66"/>
      <c r="AN54" s="66"/>
    </row>
    <row r="55" spans="1:40" ht="12.75" customHeight="1">
      <c r="A55" s="67" t="s">
        <v>136</v>
      </c>
      <c r="B55" s="67"/>
      <c r="C55" s="67"/>
      <c r="D55" s="68" t="s">
        <v>175</v>
      </c>
      <c r="E55" s="68"/>
      <c r="F55" s="67" t="s">
        <v>176</v>
      </c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9">
        <v>5000</v>
      </c>
      <c r="AI55" s="69"/>
      <c r="AJ55" s="69"/>
      <c r="AK55" s="69"/>
      <c r="AL55" s="69"/>
      <c r="AM55" s="69"/>
      <c r="AN55" s="69"/>
    </row>
    <row r="56" spans="1:40" ht="12.75" customHeight="1">
      <c r="A56" s="73" t="s">
        <v>136</v>
      </c>
      <c r="B56" s="73"/>
      <c r="C56" s="73"/>
      <c r="D56" s="65" t="s">
        <v>177</v>
      </c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6">
        <v>5000</v>
      </c>
      <c r="AI56" s="66"/>
      <c r="AJ56" s="66"/>
      <c r="AK56" s="66"/>
      <c r="AL56" s="66"/>
      <c r="AM56" s="66"/>
      <c r="AN56" s="66"/>
    </row>
    <row r="57" spans="1:40" ht="12.75" customHeight="1">
      <c r="A57" s="67" t="s">
        <v>178</v>
      </c>
      <c r="B57" s="67"/>
      <c r="C57" s="67"/>
      <c r="D57" s="68" t="s">
        <v>179</v>
      </c>
      <c r="E57" s="68"/>
      <c r="F57" s="67" t="s">
        <v>180</v>
      </c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9">
        <v>5000</v>
      </c>
      <c r="AI57" s="69"/>
      <c r="AJ57" s="69"/>
      <c r="AK57" s="69"/>
      <c r="AL57" s="69"/>
      <c r="AM57" s="69"/>
      <c r="AN57" s="69"/>
    </row>
    <row r="58" spans="1:40" ht="12.75" customHeight="1">
      <c r="A58" s="64" t="s">
        <v>178</v>
      </c>
      <c r="B58" s="64"/>
      <c r="C58" s="64"/>
      <c r="D58" s="65" t="s">
        <v>181</v>
      </c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6">
        <v>5000</v>
      </c>
      <c r="AI58" s="66"/>
      <c r="AJ58" s="66"/>
      <c r="AK58" s="66"/>
      <c r="AL58" s="66"/>
      <c r="AM58" s="66"/>
      <c r="AN58" s="66"/>
    </row>
    <row r="59" spans="1:40" ht="12.75" customHeight="1">
      <c r="A59" s="61" t="s">
        <v>182</v>
      </c>
      <c r="B59" s="61"/>
      <c r="C59" s="61"/>
      <c r="D59" s="62" t="s">
        <v>183</v>
      </c>
      <c r="E59" s="62"/>
      <c r="F59" s="61" t="s">
        <v>184</v>
      </c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3">
        <f>7000-AH60</f>
        <v>6460</v>
      </c>
      <c r="AI59" s="63"/>
      <c r="AJ59" s="63"/>
      <c r="AK59" s="63"/>
      <c r="AL59" s="63"/>
      <c r="AM59" s="63"/>
      <c r="AN59" s="63"/>
    </row>
    <row r="60" spans="1:40" ht="12.75" customHeight="1">
      <c r="A60" s="61" t="s">
        <v>182</v>
      </c>
      <c r="B60" s="61"/>
      <c r="C60" s="61"/>
      <c r="D60" s="62" t="s">
        <v>156</v>
      </c>
      <c r="E60" s="62"/>
      <c r="F60" s="61" t="s">
        <v>157</v>
      </c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3">
        <v>540</v>
      </c>
      <c r="AI60" s="63"/>
      <c r="AJ60" s="63"/>
      <c r="AK60" s="63"/>
      <c r="AL60" s="63"/>
      <c r="AM60" s="63"/>
      <c r="AN60" s="63"/>
    </row>
    <row r="61" spans="1:40" ht="12.75" customHeight="1">
      <c r="A61" s="64" t="s">
        <v>182</v>
      </c>
      <c r="B61" s="64"/>
      <c r="C61" s="64"/>
      <c r="D61" s="65" t="s">
        <v>185</v>
      </c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6">
        <v>7000</v>
      </c>
      <c r="AI61" s="66"/>
      <c r="AJ61" s="66"/>
      <c r="AK61" s="66"/>
      <c r="AL61" s="66"/>
      <c r="AM61" s="66"/>
      <c r="AN61" s="66"/>
    </row>
    <row r="62" spans="1:40" ht="12.75" customHeight="1">
      <c r="A62" s="61" t="s">
        <v>186</v>
      </c>
      <c r="B62" s="61"/>
      <c r="C62" s="61"/>
      <c r="D62" s="62" t="s">
        <v>187</v>
      </c>
      <c r="E62" s="62"/>
      <c r="F62" s="61" t="s">
        <v>188</v>
      </c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3">
        <v>27000</v>
      </c>
      <c r="AI62" s="63"/>
      <c r="AJ62" s="63"/>
      <c r="AK62" s="63"/>
      <c r="AL62" s="63"/>
      <c r="AM62" s="63"/>
      <c r="AN62" s="63"/>
    </row>
    <row r="63" spans="1:40" ht="12.75" customHeight="1">
      <c r="A63" s="61" t="s">
        <v>186</v>
      </c>
      <c r="B63" s="61"/>
      <c r="C63" s="61"/>
      <c r="D63" s="62" t="s">
        <v>156</v>
      </c>
      <c r="E63" s="62"/>
      <c r="F63" s="61" t="s">
        <v>157</v>
      </c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3">
        <v>10000</v>
      </c>
      <c r="AI63" s="63"/>
      <c r="AJ63" s="63"/>
      <c r="AK63" s="63"/>
      <c r="AL63" s="63"/>
      <c r="AM63" s="63"/>
      <c r="AN63" s="63"/>
    </row>
    <row r="64" spans="1:40" ht="12.75" customHeight="1">
      <c r="A64" s="61" t="s">
        <v>186</v>
      </c>
      <c r="B64" s="61"/>
      <c r="C64" s="61"/>
      <c r="D64" s="62" t="s">
        <v>189</v>
      </c>
      <c r="E64" s="62"/>
      <c r="F64" s="61" t="s">
        <v>190</v>
      </c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3">
        <v>10000</v>
      </c>
      <c r="AI64" s="63"/>
      <c r="AJ64" s="63"/>
      <c r="AK64" s="63"/>
      <c r="AL64" s="63"/>
      <c r="AM64" s="63"/>
      <c r="AN64" s="63"/>
    </row>
    <row r="65" spans="1:40" ht="12.75" customHeight="1">
      <c r="A65" s="61" t="s">
        <v>186</v>
      </c>
      <c r="B65" s="61"/>
      <c r="C65" s="61"/>
      <c r="D65" s="62" t="s">
        <v>191</v>
      </c>
      <c r="E65" s="62"/>
      <c r="F65" s="61" t="s">
        <v>192</v>
      </c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3">
        <v>10000</v>
      </c>
      <c r="AI65" s="63"/>
      <c r="AJ65" s="63"/>
      <c r="AK65" s="63"/>
      <c r="AL65" s="63"/>
      <c r="AM65" s="63"/>
      <c r="AN65" s="63"/>
    </row>
    <row r="66" spans="1:40" ht="12.75" customHeight="1">
      <c r="A66" s="61" t="s">
        <v>186</v>
      </c>
      <c r="B66" s="61"/>
      <c r="C66" s="61"/>
      <c r="D66" s="62" t="s">
        <v>193</v>
      </c>
      <c r="E66" s="62"/>
      <c r="F66" s="61" t="s">
        <v>194</v>
      </c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3">
        <v>3000</v>
      </c>
      <c r="AI66" s="63"/>
      <c r="AJ66" s="63"/>
      <c r="AK66" s="63"/>
      <c r="AL66" s="63"/>
      <c r="AM66" s="63"/>
      <c r="AN66" s="63"/>
    </row>
    <row r="67" spans="1:40" ht="12.75" customHeight="1">
      <c r="A67" s="64" t="s">
        <v>186</v>
      </c>
      <c r="B67" s="64"/>
      <c r="C67" s="64"/>
      <c r="D67" s="65" t="s">
        <v>195</v>
      </c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6">
        <f>AH62+AH63+AH64+AH65+AH66</f>
        <v>60000</v>
      </c>
      <c r="AI67" s="66"/>
      <c r="AJ67" s="66"/>
      <c r="AK67" s="66"/>
      <c r="AL67" s="66"/>
      <c r="AM67" s="66"/>
      <c r="AN67" s="66"/>
    </row>
    <row r="68" spans="1:40" ht="12.75" customHeight="1">
      <c r="A68" s="67" t="s">
        <v>196</v>
      </c>
      <c r="B68" s="67"/>
      <c r="C68" s="67"/>
      <c r="D68" s="68" t="s">
        <v>193</v>
      </c>
      <c r="E68" s="68"/>
      <c r="F68" s="67" t="s">
        <v>194</v>
      </c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9">
        <v>5000</v>
      </c>
      <c r="AI68" s="69"/>
      <c r="AJ68" s="69"/>
      <c r="AK68" s="69"/>
      <c r="AL68" s="69"/>
      <c r="AM68" s="69"/>
      <c r="AN68" s="69"/>
    </row>
    <row r="69" spans="1:40" ht="12.75" customHeight="1">
      <c r="A69" s="64" t="s">
        <v>196</v>
      </c>
      <c r="B69" s="64"/>
      <c r="C69" s="64"/>
      <c r="D69" s="65" t="s">
        <v>197</v>
      </c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6">
        <v>5000</v>
      </c>
      <c r="AI69" s="66"/>
      <c r="AJ69" s="66"/>
      <c r="AK69" s="66"/>
      <c r="AL69" s="66"/>
      <c r="AM69" s="66"/>
      <c r="AN69" s="66"/>
    </row>
    <row r="70" spans="1:40" ht="12.75" customHeight="1">
      <c r="A70" s="67" t="s">
        <v>129</v>
      </c>
      <c r="B70" s="67"/>
      <c r="C70" s="67"/>
      <c r="D70" s="68" t="s">
        <v>187</v>
      </c>
      <c r="E70" s="68"/>
      <c r="F70" s="67" t="s">
        <v>188</v>
      </c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9">
        <v>5000</v>
      </c>
      <c r="AI70" s="69"/>
      <c r="AJ70" s="69"/>
      <c r="AK70" s="69"/>
      <c r="AL70" s="69"/>
      <c r="AM70" s="69"/>
      <c r="AN70" s="69"/>
    </row>
    <row r="71" spans="1:40" ht="12.75" customHeight="1">
      <c r="A71" s="64" t="s">
        <v>129</v>
      </c>
      <c r="B71" s="64"/>
      <c r="C71" s="64"/>
      <c r="D71" s="65" t="s">
        <v>130</v>
      </c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6">
        <v>5000</v>
      </c>
      <c r="AI71" s="66"/>
      <c r="AJ71" s="66"/>
      <c r="AK71" s="66"/>
      <c r="AL71" s="66"/>
      <c r="AM71" s="66"/>
      <c r="AN71" s="66"/>
    </row>
    <row r="72" spans="1:40" ht="12.75" customHeight="1">
      <c r="A72" s="61" t="s">
        <v>198</v>
      </c>
      <c r="B72" s="61"/>
      <c r="C72" s="61"/>
      <c r="D72" s="62" t="s">
        <v>187</v>
      </c>
      <c r="E72" s="62"/>
      <c r="F72" s="61" t="s">
        <v>188</v>
      </c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3">
        <v>5000</v>
      </c>
      <c r="AI72" s="63"/>
      <c r="AJ72" s="63"/>
      <c r="AK72" s="63"/>
      <c r="AL72" s="63"/>
      <c r="AM72" s="63"/>
      <c r="AN72" s="63"/>
    </row>
    <row r="73" spans="1:40" ht="12.75" customHeight="1">
      <c r="A73" s="61" t="s">
        <v>198</v>
      </c>
      <c r="B73" s="61"/>
      <c r="C73" s="61"/>
      <c r="D73" s="62" t="s">
        <v>199</v>
      </c>
      <c r="E73" s="62"/>
      <c r="F73" s="61" t="s">
        <v>200</v>
      </c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3">
        <v>40000</v>
      </c>
      <c r="AI73" s="63"/>
      <c r="AJ73" s="63"/>
      <c r="AK73" s="63"/>
      <c r="AL73" s="63"/>
      <c r="AM73" s="63"/>
      <c r="AN73" s="63"/>
    </row>
    <row r="74" spans="1:40" ht="12.75" customHeight="1">
      <c r="A74" s="64" t="s">
        <v>198</v>
      </c>
      <c r="B74" s="64"/>
      <c r="C74" s="64"/>
      <c r="D74" s="65" t="s">
        <v>201</v>
      </c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6">
        <v>45000</v>
      </c>
      <c r="AI74" s="66"/>
      <c r="AJ74" s="66"/>
      <c r="AK74" s="66"/>
      <c r="AL74" s="66"/>
      <c r="AM74" s="66"/>
      <c r="AN74" s="66"/>
    </row>
    <row r="75" spans="1:40" ht="12.75" customHeight="1">
      <c r="A75" s="61" t="s">
        <v>133</v>
      </c>
      <c r="B75" s="61"/>
      <c r="C75" s="61"/>
      <c r="D75" s="62" t="s">
        <v>156</v>
      </c>
      <c r="E75" s="62"/>
      <c r="F75" s="61" t="s">
        <v>157</v>
      </c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3">
        <v>10000</v>
      </c>
      <c r="AI75" s="63"/>
      <c r="AJ75" s="63"/>
      <c r="AK75" s="63"/>
      <c r="AL75" s="63"/>
      <c r="AM75" s="63"/>
      <c r="AN75" s="63"/>
    </row>
    <row r="76" spans="1:40" ht="12.75" customHeight="1">
      <c r="A76" s="64" t="s">
        <v>133</v>
      </c>
      <c r="B76" s="64"/>
      <c r="C76" s="64"/>
      <c r="D76" s="65" t="s">
        <v>138</v>
      </c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6">
        <v>10000</v>
      </c>
      <c r="AI76" s="66"/>
      <c r="AJ76" s="66"/>
      <c r="AK76" s="66"/>
      <c r="AL76" s="66"/>
      <c r="AM76" s="66"/>
      <c r="AN76" s="66"/>
    </row>
    <row r="77" spans="1:40" ht="12.75" customHeight="1">
      <c r="A77" s="67" t="s">
        <v>139</v>
      </c>
      <c r="B77" s="67"/>
      <c r="C77" s="67"/>
      <c r="D77" s="68" t="s">
        <v>187</v>
      </c>
      <c r="E77" s="68"/>
      <c r="F77" s="67" t="s">
        <v>188</v>
      </c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9">
        <v>2000</v>
      </c>
      <c r="AI77" s="69"/>
      <c r="AJ77" s="69"/>
      <c r="AK77" s="69"/>
      <c r="AL77" s="69"/>
      <c r="AM77" s="69"/>
      <c r="AN77" s="69"/>
    </row>
    <row r="78" spans="1:40" ht="12.75" customHeight="1">
      <c r="A78" s="61" t="s">
        <v>139</v>
      </c>
      <c r="B78" s="61"/>
      <c r="C78" s="61"/>
      <c r="D78" s="62" t="s">
        <v>156</v>
      </c>
      <c r="E78" s="62"/>
      <c r="F78" s="61" t="s">
        <v>157</v>
      </c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3">
        <v>168000</v>
      </c>
      <c r="AI78" s="63"/>
      <c r="AJ78" s="63"/>
      <c r="AK78" s="63"/>
      <c r="AL78" s="63"/>
      <c r="AM78" s="63"/>
      <c r="AN78" s="63"/>
    </row>
    <row r="79" spans="1:40" ht="12.75" customHeight="1">
      <c r="A79" s="64" t="s">
        <v>139</v>
      </c>
      <c r="B79" s="64"/>
      <c r="C79" s="64"/>
      <c r="D79" s="65" t="s">
        <v>142</v>
      </c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6">
        <f>AH78+AH77</f>
        <v>170000</v>
      </c>
      <c r="AI79" s="66"/>
      <c r="AJ79" s="66"/>
      <c r="AK79" s="66"/>
      <c r="AL79" s="66"/>
      <c r="AM79" s="66"/>
      <c r="AN79" s="66"/>
    </row>
    <row r="80" spans="1:40" ht="12.75" customHeight="1">
      <c r="A80" s="61" t="s">
        <v>145</v>
      </c>
      <c r="B80" s="61"/>
      <c r="C80" s="61"/>
      <c r="D80" s="62" t="s">
        <v>156</v>
      </c>
      <c r="E80" s="62"/>
      <c r="F80" s="61" t="s">
        <v>157</v>
      </c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3">
        <v>85000</v>
      </c>
      <c r="AI80" s="63"/>
      <c r="AJ80" s="63"/>
      <c r="AK80" s="63"/>
      <c r="AL80" s="63"/>
      <c r="AM80" s="63"/>
      <c r="AN80" s="63"/>
    </row>
    <row r="81" spans="1:40" ht="12.75" customHeight="1">
      <c r="A81" s="64" t="s">
        <v>145</v>
      </c>
      <c r="B81" s="64"/>
      <c r="C81" s="64"/>
      <c r="D81" s="65" t="s">
        <v>148</v>
      </c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6">
        <v>85000</v>
      </c>
      <c r="AI81" s="66"/>
      <c r="AJ81" s="66"/>
      <c r="AK81" s="66"/>
      <c r="AL81" s="66"/>
      <c r="AM81" s="66"/>
      <c r="AN81" s="66"/>
    </row>
    <row r="82" spans="1:40" ht="12.75" customHeight="1">
      <c r="A82" s="61" t="s">
        <v>202</v>
      </c>
      <c r="B82" s="61"/>
      <c r="C82" s="61"/>
      <c r="D82" s="62" t="s">
        <v>187</v>
      </c>
      <c r="E82" s="62"/>
      <c r="F82" s="61" t="s">
        <v>188</v>
      </c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3">
        <v>10000</v>
      </c>
      <c r="AI82" s="63"/>
      <c r="AJ82" s="63"/>
      <c r="AK82" s="63"/>
      <c r="AL82" s="63"/>
      <c r="AM82" s="63"/>
      <c r="AN82" s="63"/>
    </row>
    <row r="83" spans="1:40" ht="12.75" customHeight="1">
      <c r="A83" s="61" t="s">
        <v>202</v>
      </c>
      <c r="B83" s="61"/>
      <c r="C83" s="61"/>
      <c r="D83" s="62" t="s">
        <v>203</v>
      </c>
      <c r="E83" s="62"/>
      <c r="F83" s="61" t="s">
        <v>204</v>
      </c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3">
        <v>20000</v>
      </c>
      <c r="AI83" s="63"/>
      <c r="AJ83" s="63"/>
      <c r="AK83" s="63"/>
      <c r="AL83" s="63"/>
      <c r="AM83" s="63"/>
      <c r="AN83" s="63"/>
    </row>
    <row r="84" spans="1:40" ht="12.75" customHeight="1">
      <c r="A84" s="64" t="s">
        <v>202</v>
      </c>
      <c r="B84" s="64"/>
      <c r="C84" s="64"/>
      <c r="D84" s="65" t="s">
        <v>205</v>
      </c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6">
        <v>30000</v>
      </c>
      <c r="AI84" s="66"/>
      <c r="AJ84" s="66"/>
      <c r="AK84" s="66"/>
      <c r="AL84" s="66"/>
      <c r="AM84" s="66"/>
      <c r="AN84" s="66"/>
    </row>
    <row r="85" spans="1:40" ht="12.75" customHeight="1">
      <c r="A85" s="67" t="s">
        <v>206</v>
      </c>
      <c r="B85" s="67"/>
      <c r="C85" s="67"/>
      <c r="D85" s="68" t="s">
        <v>207</v>
      </c>
      <c r="E85" s="68"/>
      <c r="F85" s="67" t="s">
        <v>208</v>
      </c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9">
        <v>20000</v>
      </c>
      <c r="AI85" s="69"/>
      <c r="AJ85" s="69"/>
      <c r="AK85" s="69"/>
      <c r="AL85" s="69"/>
      <c r="AM85" s="69"/>
      <c r="AN85" s="69"/>
    </row>
    <row r="86" spans="1:40" ht="12.75" customHeight="1">
      <c r="A86" s="64" t="s">
        <v>206</v>
      </c>
      <c r="B86" s="64"/>
      <c r="C86" s="64"/>
      <c r="D86" s="65" t="s">
        <v>65</v>
      </c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6">
        <v>20000</v>
      </c>
      <c r="AI86" s="66"/>
      <c r="AJ86" s="66"/>
      <c r="AK86" s="66"/>
      <c r="AL86" s="66"/>
      <c r="AM86" s="66"/>
      <c r="AN86" s="66"/>
    </row>
    <row r="87" spans="1:40" ht="12.75" customHeight="1">
      <c r="A87" s="61" t="s">
        <v>209</v>
      </c>
      <c r="B87" s="61"/>
      <c r="C87" s="61"/>
      <c r="D87" s="62" t="s">
        <v>187</v>
      </c>
      <c r="E87" s="62"/>
      <c r="F87" s="61" t="s">
        <v>188</v>
      </c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3">
        <v>5000</v>
      </c>
      <c r="AI87" s="63"/>
      <c r="AJ87" s="63"/>
      <c r="AK87" s="63"/>
      <c r="AL87" s="63"/>
      <c r="AM87" s="63"/>
      <c r="AN87" s="63"/>
    </row>
    <row r="88" spans="1:40" ht="12.75" customHeight="1">
      <c r="A88" s="61" t="s">
        <v>209</v>
      </c>
      <c r="B88" s="61"/>
      <c r="C88" s="61"/>
      <c r="D88" s="62" t="s">
        <v>203</v>
      </c>
      <c r="E88" s="62"/>
      <c r="F88" s="61" t="s">
        <v>204</v>
      </c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3">
        <v>5000</v>
      </c>
      <c r="AI88" s="63"/>
      <c r="AJ88" s="63"/>
      <c r="AK88" s="63"/>
      <c r="AL88" s="63"/>
      <c r="AM88" s="63"/>
      <c r="AN88" s="63"/>
    </row>
    <row r="89" spans="1:40" ht="12.75" customHeight="1">
      <c r="A89" s="61" t="s">
        <v>209</v>
      </c>
      <c r="B89" s="61"/>
      <c r="C89" s="61"/>
      <c r="D89" s="62" t="s">
        <v>210</v>
      </c>
      <c r="E89" s="62"/>
      <c r="F89" s="61" t="s">
        <v>211</v>
      </c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3">
        <v>90000</v>
      </c>
      <c r="AI89" s="63"/>
      <c r="AJ89" s="63"/>
      <c r="AK89" s="63"/>
      <c r="AL89" s="63"/>
      <c r="AM89" s="63"/>
      <c r="AN89" s="63"/>
    </row>
    <row r="90" spans="1:40" ht="12.75" customHeight="1">
      <c r="A90" s="64" t="s">
        <v>209</v>
      </c>
      <c r="B90" s="64"/>
      <c r="C90" s="64"/>
      <c r="D90" s="65" t="s">
        <v>212</v>
      </c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6">
        <f>AH87+AH88+AH89</f>
        <v>100000</v>
      </c>
      <c r="AI90" s="66"/>
      <c r="AJ90" s="66"/>
      <c r="AK90" s="66"/>
      <c r="AL90" s="66"/>
      <c r="AM90" s="66"/>
      <c r="AN90" s="66"/>
    </row>
    <row r="91" spans="1:40" ht="12.75" customHeight="1">
      <c r="A91" s="67" t="s">
        <v>213</v>
      </c>
      <c r="B91" s="67"/>
      <c r="C91" s="67"/>
      <c r="D91" s="68" t="s">
        <v>214</v>
      </c>
      <c r="E91" s="68"/>
      <c r="F91" s="67" t="s">
        <v>215</v>
      </c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9">
        <f>AH93-AH92</f>
        <v>442000</v>
      </c>
      <c r="AI91" s="69"/>
      <c r="AJ91" s="69"/>
      <c r="AK91" s="69"/>
      <c r="AL91" s="69"/>
      <c r="AM91" s="69"/>
      <c r="AN91" s="69"/>
    </row>
    <row r="92" spans="1:40" ht="12.75" customHeight="1">
      <c r="A92" s="67" t="s">
        <v>213</v>
      </c>
      <c r="B92" s="67"/>
      <c r="C92" s="67"/>
      <c r="D92" s="68" t="s">
        <v>216</v>
      </c>
      <c r="E92" s="68"/>
      <c r="F92" s="67" t="s">
        <v>217</v>
      </c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9">
        <v>68000</v>
      </c>
      <c r="AI92" s="69"/>
      <c r="AJ92" s="69"/>
      <c r="AK92" s="69"/>
      <c r="AL92" s="69"/>
      <c r="AM92" s="69"/>
      <c r="AN92" s="69"/>
    </row>
    <row r="93" spans="1:40" ht="12.75" customHeight="1">
      <c r="A93" s="64" t="s">
        <v>213</v>
      </c>
      <c r="B93" s="64"/>
      <c r="C93" s="64"/>
      <c r="D93" s="65" t="s">
        <v>218</v>
      </c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6">
        <v>510000</v>
      </c>
      <c r="AI93" s="66"/>
      <c r="AJ93" s="66"/>
      <c r="AK93" s="66"/>
      <c r="AL93" s="66"/>
      <c r="AM93" s="66"/>
      <c r="AN93" s="66"/>
    </row>
    <row r="94" spans="1:40" ht="12.75" customHeight="1">
      <c r="A94" s="61" t="s">
        <v>219</v>
      </c>
      <c r="B94" s="61"/>
      <c r="C94" s="61"/>
      <c r="D94" s="62" t="s">
        <v>220</v>
      </c>
      <c r="E94" s="62"/>
      <c r="F94" s="61" t="s">
        <v>221</v>
      </c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3">
        <v>250000</v>
      </c>
      <c r="AI94" s="63"/>
      <c r="AJ94" s="63"/>
      <c r="AK94" s="63"/>
      <c r="AL94" s="63"/>
      <c r="AM94" s="63"/>
      <c r="AN94" s="63"/>
    </row>
    <row r="95" spans="1:40" ht="12.75" customHeight="1">
      <c r="A95" s="61" t="s">
        <v>219</v>
      </c>
      <c r="B95" s="61"/>
      <c r="C95" s="61"/>
      <c r="D95" s="62" t="s">
        <v>216</v>
      </c>
      <c r="E95" s="62"/>
      <c r="F95" s="61" t="s">
        <v>222</v>
      </c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3">
        <v>68000</v>
      </c>
      <c r="AI95" s="63"/>
      <c r="AJ95" s="63"/>
      <c r="AK95" s="63"/>
      <c r="AL95" s="63"/>
      <c r="AM95" s="63"/>
      <c r="AN95" s="63"/>
    </row>
    <row r="96" spans="1:40" ht="12.75" customHeight="1">
      <c r="A96" s="61" t="s">
        <v>219</v>
      </c>
      <c r="B96" s="61"/>
      <c r="C96" s="61"/>
      <c r="D96" s="62" t="s">
        <v>179</v>
      </c>
      <c r="E96" s="62"/>
      <c r="F96" s="61" t="s">
        <v>180</v>
      </c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3">
        <v>1000</v>
      </c>
      <c r="AI96" s="63"/>
      <c r="AJ96" s="63"/>
      <c r="AK96" s="63"/>
      <c r="AL96" s="63"/>
      <c r="AM96" s="63"/>
      <c r="AN96" s="63"/>
    </row>
    <row r="97" spans="1:40" ht="12.75" customHeight="1">
      <c r="A97" s="61" t="s">
        <v>219</v>
      </c>
      <c r="B97" s="61"/>
      <c r="C97" s="61"/>
      <c r="D97" s="62" t="s">
        <v>187</v>
      </c>
      <c r="E97" s="62"/>
      <c r="F97" s="61" t="s">
        <v>188</v>
      </c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3">
        <v>40000</v>
      </c>
      <c r="AI97" s="63"/>
      <c r="AJ97" s="63"/>
      <c r="AK97" s="63"/>
      <c r="AL97" s="63"/>
      <c r="AM97" s="63"/>
      <c r="AN97" s="63"/>
    </row>
    <row r="98" spans="1:40" ht="12.75" customHeight="1">
      <c r="A98" s="61" t="s">
        <v>219</v>
      </c>
      <c r="B98" s="61"/>
      <c r="C98" s="61"/>
      <c r="D98" s="62" t="s">
        <v>223</v>
      </c>
      <c r="E98" s="62"/>
      <c r="F98" s="61" t="s">
        <v>224</v>
      </c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3">
        <v>92000</v>
      </c>
      <c r="AI98" s="63"/>
      <c r="AJ98" s="63"/>
      <c r="AK98" s="63"/>
      <c r="AL98" s="63"/>
      <c r="AM98" s="63"/>
      <c r="AN98" s="63"/>
    </row>
    <row r="99" spans="1:40" ht="12.75" customHeight="1">
      <c r="A99" s="61" t="s">
        <v>219</v>
      </c>
      <c r="B99" s="61"/>
      <c r="C99" s="61"/>
      <c r="D99" s="62" t="s">
        <v>199</v>
      </c>
      <c r="E99" s="62"/>
      <c r="F99" s="61" t="s">
        <v>200</v>
      </c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3">
        <v>87000</v>
      </c>
      <c r="AI99" s="63"/>
      <c r="AJ99" s="63"/>
      <c r="AK99" s="63"/>
      <c r="AL99" s="63"/>
      <c r="AM99" s="63"/>
      <c r="AN99" s="63"/>
    </row>
    <row r="100" spans="1:40" ht="12.75" customHeight="1">
      <c r="A100" s="61" t="s">
        <v>219</v>
      </c>
      <c r="B100" s="61"/>
      <c r="C100" s="61"/>
      <c r="D100" s="62" t="s">
        <v>225</v>
      </c>
      <c r="E100" s="62"/>
      <c r="F100" s="61" t="s">
        <v>226</v>
      </c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3">
        <v>2000</v>
      </c>
      <c r="AI100" s="63"/>
      <c r="AJ100" s="63"/>
      <c r="AK100" s="63"/>
      <c r="AL100" s="63"/>
      <c r="AM100" s="63"/>
      <c r="AN100" s="63"/>
    </row>
    <row r="101" spans="1:40" ht="12.75" customHeight="1">
      <c r="A101" s="61" t="s">
        <v>219</v>
      </c>
      <c r="B101" s="61"/>
      <c r="C101" s="61"/>
      <c r="D101" s="62" t="s">
        <v>227</v>
      </c>
      <c r="E101" s="62"/>
      <c r="F101" s="61" t="s">
        <v>228</v>
      </c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3">
        <v>2000</v>
      </c>
      <c r="AI101" s="63"/>
      <c r="AJ101" s="63"/>
      <c r="AK101" s="63"/>
      <c r="AL101" s="63"/>
      <c r="AM101" s="63"/>
      <c r="AN101" s="63"/>
    </row>
    <row r="102" spans="1:40" ht="12.75" customHeight="1">
      <c r="A102" s="61" t="s">
        <v>219</v>
      </c>
      <c r="B102" s="61"/>
      <c r="C102" s="61"/>
      <c r="D102" s="62" t="s">
        <v>229</v>
      </c>
      <c r="E102" s="62"/>
      <c r="F102" s="61" t="s">
        <v>230</v>
      </c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3">
        <v>5000</v>
      </c>
      <c r="AI102" s="63"/>
      <c r="AJ102" s="63"/>
      <c r="AK102" s="63"/>
      <c r="AL102" s="63"/>
      <c r="AM102" s="63"/>
      <c r="AN102" s="63"/>
    </row>
    <row r="103" spans="1:40" ht="12.75" customHeight="1">
      <c r="A103" s="61" t="s">
        <v>219</v>
      </c>
      <c r="B103" s="61"/>
      <c r="C103" s="61"/>
      <c r="D103" s="62" t="s">
        <v>231</v>
      </c>
      <c r="E103" s="62"/>
      <c r="F103" s="61" t="s">
        <v>232</v>
      </c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3">
        <v>32000</v>
      </c>
      <c r="AI103" s="63"/>
      <c r="AJ103" s="63"/>
      <c r="AK103" s="63"/>
      <c r="AL103" s="63"/>
      <c r="AM103" s="63"/>
      <c r="AN103" s="63"/>
    </row>
    <row r="104" spans="1:40" ht="12.75" customHeight="1">
      <c r="A104" s="61" t="s">
        <v>219</v>
      </c>
      <c r="B104" s="61"/>
      <c r="C104" s="61"/>
      <c r="D104" s="62" t="s">
        <v>156</v>
      </c>
      <c r="E104" s="62"/>
      <c r="F104" s="61" t="s">
        <v>157</v>
      </c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3">
        <v>65000</v>
      </c>
      <c r="AI104" s="63"/>
      <c r="AJ104" s="63"/>
      <c r="AK104" s="63"/>
      <c r="AL104" s="63"/>
      <c r="AM104" s="63"/>
      <c r="AN104" s="63"/>
    </row>
    <row r="105" spans="1:40" ht="12.75" customHeight="1">
      <c r="A105" s="61" t="s">
        <v>219</v>
      </c>
      <c r="B105" s="61"/>
      <c r="C105" s="61"/>
      <c r="D105" s="62" t="s">
        <v>171</v>
      </c>
      <c r="E105" s="62"/>
      <c r="F105" s="61" t="s">
        <v>172</v>
      </c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3">
        <v>60000</v>
      </c>
      <c r="AI105" s="63"/>
      <c r="AJ105" s="63"/>
      <c r="AK105" s="63"/>
      <c r="AL105" s="63"/>
      <c r="AM105" s="63"/>
      <c r="AN105" s="63"/>
    </row>
    <row r="106" spans="1:40" ht="12.75" customHeight="1">
      <c r="A106" s="61" t="s">
        <v>219</v>
      </c>
      <c r="B106" s="61"/>
      <c r="C106" s="61"/>
      <c r="D106" s="62" t="s">
        <v>233</v>
      </c>
      <c r="E106" s="62"/>
      <c r="F106" s="61" t="s">
        <v>234</v>
      </c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3">
        <v>500</v>
      </c>
      <c r="AI106" s="63"/>
      <c r="AJ106" s="63"/>
      <c r="AK106" s="63"/>
      <c r="AL106" s="63"/>
      <c r="AM106" s="63"/>
      <c r="AN106" s="63"/>
    </row>
    <row r="107" spans="1:40" ht="12.75" customHeight="1">
      <c r="A107" s="61" t="s">
        <v>219</v>
      </c>
      <c r="B107" s="61"/>
      <c r="C107" s="61"/>
      <c r="D107" s="62" t="s">
        <v>189</v>
      </c>
      <c r="E107" s="62"/>
      <c r="F107" s="61" t="s">
        <v>190</v>
      </c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3">
        <v>12000</v>
      </c>
      <c r="AI107" s="63"/>
      <c r="AJ107" s="63"/>
      <c r="AK107" s="63"/>
      <c r="AL107" s="63"/>
      <c r="AM107" s="63"/>
      <c r="AN107" s="63"/>
    </row>
    <row r="108" spans="1:40" ht="12.75" customHeight="1">
      <c r="A108" s="61" t="s">
        <v>219</v>
      </c>
      <c r="B108" s="61"/>
      <c r="C108" s="61"/>
      <c r="D108" s="62" t="s">
        <v>193</v>
      </c>
      <c r="E108" s="62"/>
      <c r="F108" s="61" t="s">
        <v>194</v>
      </c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3">
        <v>3000</v>
      </c>
      <c r="AI108" s="63"/>
      <c r="AJ108" s="63"/>
      <c r="AK108" s="63"/>
      <c r="AL108" s="63"/>
      <c r="AM108" s="63"/>
      <c r="AN108" s="63"/>
    </row>
    <row r="109" spans="1:40" ht="12.75" customHeight="1">
      <c r="A109" s="61" t="s">
        <v>219</v>
      </c>
      <c r="B109" s="61"/>
      <c r="C109" s="61"/>
      <c r="D109" s="62" t="s">
        <v>158</v>
      </c>
      <c r="E109" s="62"/>
      <c r="F109" s="61" t="s">
        <v>159</v>
      </c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3">
        <v>500</v>
      </c>
      <c r="AI109" s="63"/>
      <c r="AJ109" s="63"/>
      <c r="AK109" s="63"/>
      <c r="AL109" s="63"/>
      <c r="AM109" s="63"/>
      <c r="AN109" s="63"/>
    </row>
    <row r="110" spans="1:40" ht="12.75" customHeight="1">
      <c r="A110" s="64" t="s">
        <v>219</v>
      </c>
      <c r="B110" s="64"/>
      <c r="C110" s="64"/>
      <c r="D110" s="65" t="s">
        <v>235</v>
      </c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6">
        <f>AH94+AH95+AH96+AH97+AH98+AH99+AH100+AH101+AH102+AH103+AH104+AH105+AH106+AH107+AH108+AH109</f>
        <v>720000</v>
      </c>
      <c r="AI110" s="66"/>
      <c r="AJ110" s="66"/>
      <c r="AK110" s="66"/>
      <c r="AL110" s="66"/>
      <c r="AM110" s="66"/>
      <c r="AN110" s="66"/>
    </row>
    <row r="111" spans="1:40" ht="12.75" customHeight="1">
      <c r="A111" s="67" t="s">
        <v>149</v>
      </c>
      <c r="B111" s="67"/>
      <c r="C111" s="67"/>
      <c r="D111" s="68" t="s">
        <v>227</v>
      </c>
      <c r="E111" s="68"/>
      <c r="F111" s="67" t="s">
        <v>228</v>
      </c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9">
        <v>5000</v>
      </c>
      <c r="AI111" s="69"/>
      <c r="AJ111" s="69"/>
      <c r="AK111" s="69"/>
      <c r="AL111" s="69"/>
      <c r="AM111" s="69"/>
      <c r="AN111" s="69"/>
    </row>
    <row r="112" spans="1:40" ht="12.75" customHeight="1">
      <c r="A112" s="64" t="s">
        <v>149</v>
      </c>
      <c r="B112" s="64"/>
      <c r="C112" s="64"/>
      <c r="D112" s="65" t="s">
        <v>152</v>
      </c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6">
        <v>5000</v>
      </c>
      <c r="AI112" s="66"/>
      <c r="AJ112" s="66"/>
      <c r="AK112" s="66"/>
      <c r="AL112" s="66"/>
      <c r="AM112" s="66"/>
      <c r="AN112" s="66"/>
    </row>
    <row r="113" spans="1:40" ht="12.75" customHeight="1">
      <c r="A113" s="61" t="s">
        <v>236</v>
      </c>
      <c r="B113" s="61"/>
      <c r="C113" s="61"/>
      <c r="D113" s="62" t="s">
        <v>227</v>
      </c>
      <c r="E113" s="62"/>
      <c r="F113" s="61" t="s">
        <v>228</v>
      </c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3">
        <v>30000</v>
      </c>
      <c r="AI113" s="63"/>
      <c r="AJ113" s="63"/>
      <c r="AK113" s="63"/>
      <c r="AL113" s="63"/>
      <c r="AM113" s="63"/>
      <c r="AN113" s="63"/>
    </row>
    <row r="114" spans="1:40" ht="12.75" customHeight="1">
      <c r="A114" s="64" t="s">
        <v>236</v>
      </c>
      <c r="B114" s="64"/>
      <c r="C114" s="64"/>
      <c r="D114" s="65" t="s">
        <v>237</v>
      </c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  <c r="AG114" s="65"/>
      <c r="AH114" s="66">
        <v>30000</v>
      </c>
      <c r="AI114" s="66"/>
      <c r="AJ114" s="66"/>
      <c r="AK114" s="66"/>
      <c r="AL114" s="66"/>
      <c r="AM114" s="66"/>
      <c r="AN114" s="66"/>
    </row>
    <row r="115" spans="1:40" ht="12.75" customHeight="1">
      <c r="A115" s="77" t="s">
        <v>75</v>
      </c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  <c r="AC115" s="77"/>
      <c r="AD115" s="77"/>
      <c r="AE115" s="77"/>
      <c r="AF115" s="77"/>
      <c r="AG115" s="77"/>
      <c r="AH115" s="78">
        <f>AH114+AH112+AH110+AH93+AH90+AH86+AH84+AH81+AH79+AH76+AH74+AH71+AH69+AH67+AH61+AH58+AH56+AH54+AH49+AH46+AH44</f>
        <v>6473000</v>
      </c>
      <c r="AI115" s="78"/>
      <c r="AJ115" s="78"/>
      <c r="AK115" s="78"/>
      <c r="AL115" s="78"/>
      <c r="AM115" s="78"/>
      <c r="AN115" s="78"/>
    </row>
    <row r="117" spans="1:40" s="82" customFormat="1" ht="12.75">
      <c r="A117" s="79">
        <v>8115</v>
      </c>
      <c r="B117" s="79"/>
      <c r="C117" s="79"/>
      <c r="D117" s="80"/>
      <c r="E117" s="80" t="s">
        <v>238</v>
      </c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1">
        <v>1670100</v>
      </c>
      <c r="AI117" s="81"/>
      <c r="AJ117" s="81"/>
      <c r="AK117" s="81"/>
      <c r="AL117" s="81"/>
      <c r="AM117" s="81"/>
      <c r="AN117" s="81"/>
    </row>
    <row r="118" spans="1:37" ht="12.75">
      <c r="A118" s="83" t="s">
        <v>239</v>
      </c>
      <c r="B118" s="83"/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  <c r="X118" s="83"/>
      <c r="Y118" s="83"/>
      <c r="Z118" s="83"/>
      <c r="AA118" s="83"/>
      <c r="AB118" s="83"/>
      <c r="AC118" s="83"/>
      <c r="AD118" s="83"/>
      <c r="AE118" s="83"/>
      <c r="AF118" s="83"/>
      <c r="AG118" s="83"/>
      <c r="AH118" s="83"/>
      <c r="AI118" s="83"/>
      <c r="AJ118" s="83"/>
      <c r="AK118" s="83">
        <f>AH115-AH117-AH39</f>
        <v>0</v>
      </c>
    </row>
    <row r="120" spans="1:40" ht="12.75">
      <c r="A120" s="84" t="s">
        <v>240</v>
      </c>
      <c r="B120" s="84"/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84"/>
      <c r="V120" s="84"/>
      <c r="W120" s="84"/>
      <c r="X120" s="84"/>
      <c r="Y120" s="84"/>
      <c r="Z120" s="84"/>
      <c r="AA120" s="84"/>
      <c r="AB120" s="84"/>
      <c r="AC120" s="84"/>
      <c r="AD120" s="84"/>
      <c r="AE120" s="84"/>
      <c r="AF120" s="84"/>
      <c r="AG120" s="84"/>
      <c r="AH120" s="84"/>
      <c r="AI120" s="84"/>
      <c r="AJ120" s="84"/>
      <c r="AK120" s="84"/>
      <c r="AL120" s="84"/>
      <c r="AM120" s="84"/>
      <c r="AN120" s="84"/>
    </row>
    <row r="122" spans="1:40" ht="12.75">
      <c r="A122" s="84" t="s">
        <v>241</v>
      </c>
      <c r="B122" s="84"/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84"/>
      <c r="U122" s="84"/>
      <c r="V122" s="84"/>
      <c r="W122" s="84"/>
      <c r="X122" s="84"/>
      <c r="Y122" s="84"/>
      <c r="Z122" s="84"/>
      <c r="AA122" s="84"/>
      <c r="AB122" s="84"/>
      <c r="AC122" s="84"/>
      <c r="AD122" s="84"/>
      <c r="AE122" s="84"/>
      <c r="AF122" s="84"/>
      <c r="AG122" s="84"/>
      <c r="AH122" s="84"/>
      <c r="AI122" s="84"/>
      <c r="AJ122" s="84"/>
      <c r="AK122" s="84"/>
      <c r="AL122" s="84"/>
      <c r="AM122" s="84"/>
      <c r="AN122" s="84"/>
    </row>
  </sheetData>
  <sheetProtection selectLockedCells="1" selectUnlockedCells="1"/>
  <mergeCells count="418">
    <mergeCell ref="A1:AN1"/>
    <mergeCell ref="A2:AN2"/>
    <mergeCell ref="A3:AN3"/>
    <mergeCell ref="A4:C4"/>
    <mergeCell ref="D4:E4"/>
    <mergeCell ref="F4:AG4"/>
    <mergeCell ref="AH4:AN4"/>
    <mergeCell ref="A5:C5"/>
    <mergeCell ref="D5:E5"/>
    <mergeCell ref="F5:AG5"/>
    <mergeCell ref="AH5:AN5"/>
    <mergeCell ref="A6:C6"/>
    <mergeCell ref="D6:E6"/>
    <mergeCell ref="F6:AG6"/>
    <mergeCell ref="AH6:AN6"/>
    <mergeCell ref="A7:C7"/>
    <mergeCell ref="D7:E7"/>
    <mergeCell ref="F7:AG7"/>
    <mergeCell ref="AH7:AN7"/>
    <mergeCell ref="A8:C8"/>
    <mergeCell ref="D8:E8"/>
    <mergeCell ref="F8:AG8"/>
    <mergeCell ref="AH8:AN8"/>
    <mergeCell ref="A9:C9"/>
    <mergeCell ref="D9:E9"/>
    <mergeCell ref="F9:AG9"/>
    <mergeCell ref="AH9:AN9"/>
    <mergeCell ref="A10:C10"/>
    <mergeCell ref="D10:E10"/>
    <mergeCell ref="F10:AG10"/>
    <mergeCell ref="AH10:AN10"/>
    <mergeCell ref="A11:C11"/>
    <mergeCell ref="D11:E11"/>
    <mergeCell ref="F11:AG11"/>
    <mergeCell ref="AH11:AN11"/>
    <mergeCell ref="A12:C12"/>
    <mergeCell ref="D12:E12"/>
    <mergeCell ref="F12:AG12"/>
    <mergeCell ref="AH12:AN12"/>
    <mergeCell ref="A13:C13"/>
    <mergeCell ref="D13:E13"/>
    <mergeCell ref="F13:AG13"/>
    <mergeCell ref="AH13:AN13"/>
    <mergeCell ref="A14:C14"/>
    <mergeCell ref="D14:E14"/>
    <mergeCell ref="F14:AG14"/>
    <mergeCell ref="AH14:AN14"/>
    <mergeCell ref="A15:C15"/>
    <mergeCell ref="D15:E15"/>
    <mergeCell ref="F15:AG15"/>
    <mergeCell ref="AH15:AN15"/>
    <mergeCell ref="A16:C16"/>
    <mergeCell ref="D16:E16"/>
    <mergeCell ref="F16:AG16"/>
    <mergeCell ref="AH16:AN16"/>
    <mergeCell ref="A17:C17"/>
    <mergeCell ref="D17:AG17"/>
    <mergeCell ref="AH17:AN17"/>
    <mergeCell ref="A18:C18"/>
    <mergeCell ref="D18:E18"/>
    <mergeCell ref="F18:AG18"/>
    <mergeCell ref="AH18:AN18"/>
    <mergeCell ref="A19:C19"/>
    <mergeCell ref="D19:E19"/>
    <mergeCell ref="F19:AG19"/>
    <mergeCell ref="AH19:AN19"/>
    <mergeCell ref="A20:C20"/>
    <mergeCell ref="D20:E20"/>
    <mergeCell ref="F20:AG20"/>
    <mergeCell ref="AH20:AN20"/>
    <mergeCell ref="A21:C21"/>
    <mergeCell ref="D21:AG21"/>
    <mergeCell ref="AH21:AN21"/>
    <mergeCell ref="A22:C22"/>
    <mergeCell ref="D22:E22"/>
    <mergeCell ref="F22:AG22"/>
    <mergeCell ref="AH22:AN22"/>
    <mergeCell ref="A23:C23"/>
    <mergeCell ref="D23:AG23"/>
    <mergeCell ref="AH23:AN23"/>
    <mergeCell ref="A24:C24"/>
    <mergeCell ref="D24:E24"/>
    <mergeCell ref="F24:AG24"/>
    <mergeCell ref="AH24:AN24"/>
    <mergeCell ref="A25:C25"/>
    <mergeCell ref="D25:AG25"/>
    <mergeCell ref="AH25:AN25"/>
    <mergeCell ref="A26:C26"/>
    <mergeCell ref="D26:E26"/>
    <mergeCell ref="F26:AG26"/>
    <mergeCell ref="AH26:AN26"/>
    <mergeCell ref="A27:C27"/>
    <mergeCell ref="D27:AG27"/>
    <mergeCell ref="AH27:AN27"/>
    <mergeCell ref="A28:C28"/>
    <mergeCell ref="D28:E28"/>
    <mergeCell ref="F28:AG28"/>
    <mergeCell ref="AH28:AN28"/>
    <mergeCell ref="A29:C29"/>
    <mergeCell ref="D29:E29"/>
    <mergeCell ref="F29:AG29"/>
    <mergeCell ref="AH29:AN29"/>
    <mergeCell ref="A30:C30"/>
    <mergeCell ref="D30:AG30"/>
    <mergeCell ref="AH30:AN30"/>
    <mergeCell ref="A31:C31"/>
    <mergeCell ref="D31:E31"/>
    <mergeCell ref="F31:AG31"/>
    <mergeCell ref="AH31:AN31"/>
    <mergeCell ref="A32:C32"/>
    <mergeCell ref="D32:AG32"/>
    <mergeCell ref="AH32:AN32"/>
    <mergeCell ref="A33:C33"/>
    <mergeCell ref="D33:E33"/>
    <mergeCell ref="F33:AG33"/>
    <mergeCell ref="AH33:AN33"/>
    <mergeCell ref="A34:C34"/>
    <mergeCell ref="D34:AG34"/>
    <mergeCell ref="AH34:AN34"/>
    <mergeCell ref="A35:C35"/>
    <mergeCell ref="D35:E35"/>
    <mergeCell ref="F35:AG35"/>
    <mergeCell ref="AH35:AN35"/>
    <mergeCell ref="A36:C36"/>
    <mergeCell ref="D36:AG36"/>
    <mergeCell ref="AH36:AN36"/>
    <mergeCell ref="A37:C37"/>
    <mergeCell ref="D37:E37"/>
    <mergeCell ref="F37:AG37"/>
    <mergeCell ref="AH37:AN37"/>
    <mergeCell ref="A38:C38"/>
    <mergeCell ref="D38:AG38"/>
    <mergeCell ref="AH38:AN38"/>
    <mergeCell ref="A39:AG39"/>
    <mergeCell ref="AH39:AN39"/>
    <mergeCell ref="A40:AN40"/>
    <mergeCell ref="A41:C41"/>
    <mergeCell ref="D41:E41"/>
    <mergeCell ref="F41:AG41"/>
    <mergeCell ref="AH41:AN41"/>
    <mergeCell ref="A42:C42"/>
    <mergeCell ref="D42:E42"/>
    <mergeCell ref="F42:AG42"/>
    <mergeCell ref="AH42:AN42"/>
    <mergeCell ref="A43:C43"/>
    <mergeCell ref="D43:E43"/>
    <mergeCell ref="F43:AG43"/>
    <mergeCell ref="AH43:AN43"/>
    <mergeCell ref="A44:C44"/>
    <mergeCell ref="D44:AG44"/>
    <mergeCell ref="AH44:AN44"/>
    <mergeCell ref="A45:C45"/>
    <mergeCell ref="D45:E45"/>
    <mergeCell ref="F45:AG45"/>
    <mergeCell ref="AH45:AN45"/>
    <mergeCell ref="A46:C46"/>
    <mergeCell ref="D46:AG46"/>
    <mergeCell ref="AH46:AN46"/>
    <mergeCell ref="A47:C47"/>
    <mergeCell ref="D47:E47"/>
    <mergeCell ref="F47:AG47"/>
    <mergeCell ref="AH47:AN47"/>
    <mergeCell ref="A48:C48"/>
    <mergeCell ref="D48:E48"/>
    <mergeCell ref="F48:AG48"/>
    <mergeCell ref="AH48:AN48"/>
    <mergeCell ref="A49:C49"/>
    <mergeCell ref="D49:AG49"/>
    <mergeCell ref="AH49:AN49"/>
    <mergeCell ref="A50:C50"/>
    <mergeCell ref="D50:E50"/>
    <mergeCell ref="F50:AG50"/>
    <mergeCell ref="AH50:AN50"/>
    <mergeCell ref="A51:C51"/>
    <mergeCell ref="D51:E51"/>
    <mergeCell ref="F51:AG51"/>
    <mergeCell ref="AH51:AN51"/>
    <mergeCell ref="A52:C52"/>
    <mergeCell ref="D52:E52"/>
    <mergeCell ref="F52:AG52"/>
    <mergeCell ref="AH52:AN52"/>
    <mergeCell ref="A53:C53"/>
    <mergeCell ref="D53:E53"/>
    <mergeCell ref="F53:AG53"/>
    <mergeCell ref="AH53:AN53"/>
    <mergeCell ref="A54:C54"/>
    <mergeCell ref="D54:AG54"/>
    <mergeCell ref="AH54:AN54"/>
    <mergeCell ref="A55:C55"/>
    <mergeCell ref="D55:E55"/>
    <mergeCell ref="F55:AG55"/>
    <mergeCell ref="AH55:AN55"/>
    <mergeCell ref="A56:C56"/>
    <mergeCell ref="D56:AG56"/>
    <mergeCell ref="AH56:AN56"/>
    <mergeCell ref="A57:C57"/>
    <mergeCell ref="D57:E57"/>
    <mergeCell ref="F57:AG57"/>
    <mergeCell ref="AH57:AN57"/>
    <mergeCell ref="A58:C58"/>
    <mergeCell ref="D58:AG58"/>
    <mergeCell ref="AH58:AN58"/>
    <mergeCell ref="A59:C59"/>
    <mergeCell ref="D59:E59"/>
    <mergeCell ref="F59:AG59"/>
    <mergeCell ref="AH59:AN59"/>
    <mergeCell ref="A60:C60"/>
    <mergeCell ref="D60:E60"/>
    <mergeCell ref="F60:AG60"/>
    <mergeCell ref="AH60:AN60"/>
    <mergeCell ref="A61:C61"/>
    <mergeCell ref="D61:AG61"/>
    <mergeCell ref="AH61:AN61"/>
    <mergeCell ref="A62:C62"/>
    <mergeCell ref="D62:E62"/>
    <mergeCell ref="F62:AG62"/>
    <mergeCell ref="AH62:AN62"/>
    <mergeCell ref="A63:C63"/>
    <mergeCell ref="D63:E63"/>
    <mergeCell ref="F63:AG63"/>
    <mergeCell ref="AH63:AN63"/>
    <mergeCell ref="A64:C64"/>
    <mergeCell ref="D64:E64"/>
    <mergeCell ref="F64:AG64"/>
    <mergeCell ref="AH64:AN64"/>
    <mergeCell ref="A65:C65"/>
    <mergeCell ref="D65:E65"/>
    <mergeCell ref="F65:AG65"/>
    <mergeCell ref="AH65:AN65"/>
    <mergeCell ref="A66:C66"/>
    <mergeCell ref="D66:E66"/>
    <mergeCell ref="F66:AG66"/>
    <mergeCell ref="AH66:AN66"/>
    <mergeCell ref="A67:C67"/>
    <mergeCell ref="D67:AG67"/>
    <mergeCell ref="AH67:AN67"/>
    <mergeCell ref="A68:C68"/>
    <mergeCell ref="D68:E68"/>
    <mergeCell ref="F68:AG68"/>
    <mergeCell ref="AH68:AN68"/>
    <mergeCell ref="A69:C69"/>
    <mergeCell ref="D69:AG69"/>
    <mergeCell ref="AH69:AN69"/>
    <mergeCell ref="A70:C70"/>
    <mergeCell ref="D70:E70"/>
    <mergeCell ref="F70:AG70"/>
    <mergeCell ref="AH70:AN70"/>
    <mergeCell ref="A71:C71"/>
    <mergeCell ref="D71:AG71"/>
    <mergeCell ref="AH71:AN71"/>
    <mergeCell ref="A72:C72"/>
    <mergeCell ref="D72:E72"/>
    <mergeCell ref="F72:AG72"/>
    <mergeCell ref="AH72:AN72"/>
    <mergeCell ref="A73:C73"/>
    <mergeCell ref="D73:E73"/>
    <mergeCell ref="F73:AG73"/>
    <mergeCell ref="AH73:AN73"/>
    <mergeCell ref="A74:C74"/>
    <mergeCell ref="D74:AG74"/>
    <mergeCell ref="AH74:AN74"/>
    <mergeCell ref="A75:C75"/>
    <mergeCell ref="D75:E75"/>
    <mergeCell ref="F75:AG75"/>
    <mergeCell ref="AH75:AN75"/>
    <mergeCell ref="A76:C76"/>
    <mergeCell ref="D76:AG76"/>
    <mergeCell ref="AH76:AN76"/>
    <mergeCell ref="A77:C77"/>
    <mergeCell ref="D77:E77"/>
    <mergeCell ref="F77:AG77"/>
    <mergeCell ref="AH77:AN77"/>
    <mergeCell ref="A78:C78"/>
    <mergeCell ref="D78:E78"/>
    <mergeCell ref="F78:AG78"/>
    <mergeCell ref="AH78:AN78"/>
    <mergeCell ref="A79:C79"/>
    <mergeCell ref="D79:AG79"/>
    <mergeCell ref="AH79:AN79"/>
    <mergeCell ref="A80:C80"/>
    <mergeCell ref="D80:E80"/>
    <mergeCell ref="F80:AG80"/>
    <mergeCell ref="AH80:AN80"/>
    <mergeCell ref="A81:C81"/>
    <mergeCell ref="D81:AG81"/>
    <mergeCell ref="AH81:AN81"/>
    <mergeCell ref="A82:C82"/>
    <mergeCell ref="D82:E82"/>
    <mergeCell ref="F82:AG82"/>
    <mergeCell ref="AH82:AN82"/>
    <mergeCell ref="A83:C83"/>
    <mergeCell ref="D83:E83"/>
    <mergeCell ref="F83:AG83"/>
    <mergeCell ref="AH83:AN83"/>
    <mergeCell ref="A84:C84"/>
    <mergeCell ref="D84:AG84"/>
    <mergeCell ref="AH84:AN84"/>
    <mergeCell ref="A85:C85"/>
    <mergeCell ref="D85:E85"/>
    <mergeCell ref="F85:AG85"/>
    <mergeCell ref="AH85:AN85"/>
    <mergeCell ref="A86:C86"/>
    <mergeCell ref="D86:AG86"/>
    <mergeCell ref="AH86:AN86"/>
    <mergeCell ref="A87:C87"/>
    <mergeCell ref="D87:E87"/>
    <mergeCell ref="F87:AG87"/>
    <mergeCell ref="AH87:AN87"/>
    <mergeCell ref="A88:C88"/>
    <mergeCell ref="D88:E88"/>
    <mergeCell ref="F88:AG88"/>
    <mergeCell ref="AH88:AN88"/>
    <mergeCell ref="A89:C89"/>
    <mergeCell ref="D89:E89"/>
    <mergeCell ref="F89:AG89"/>
    <mergeCell ref="AH89:AN89"/>
    <mergeCell ref="A90:C90"/>
    <mergeCell ref="D90:AG90"/>
    <mergeCell ref="AH90:AN90"/>
    <mergeCell ref="A91:C91"/>
    <mergeCell ref="D91:E91"/>
    <mergeCell ref="F91:AG91"/>
    <mergeCell ref="AH91:AN91"/>
    <mergeCell ref="A92:C92"/>
    <mergeCell ref="D92:E92"/>
    <mergeCell ref="F92:AG92"/>
    <mergeCell ref="AH92:AN92"/>
    <mergeCell ref="A93:C93"/>
    <mergeCell ref="D93:AG93"/>
    <mergeCell ref="AH93:AN93"/>
    <mergeCell ref="A94:C94"/>
    <mergeCell ref="D94:E94"/>
    <mergeCell ref="F94:AG94"/>
    <mergeCell ref="AH94:AN94"/>
    <mergeCell ref="A95:C95"/>
    <mergeCell ref="D95:E95"/>
    <mergeCell ref="F95:AG95"/>
    <mergeCell ref="AH95:AN95"/>
    <mergeCell ref="A96:C96"/>
    <mergeCell ref="D96:E96"/>
    <mergeCell ref="F96:AG96"/>
    <mergeCell ref="AH96:AN96"/>
    <mergeCell ref="A97:C97"/>
    <mergeCell ref="D97:E97"/>
    <mergeCell ref="F97:AG97"/>
    <mergeCell ref="AH97:AN97"/>
    <mergeCell ref="A98:C98"/>
    <mergeCell ref="D98:E98"/>
    <mergeCell ref="F98:AG98"/>
    <mergeCell ref="AH98:AN98"/>
    <mergeCell ref="A99:C99"/>
    <mergeCell ref="D99:E99"/>
    <mergeCell ref="F99:AG99"/>
    <mergeCell ref="AH99:AN99"/>
    <mergeCell ref="A100:C100"/>
    <mergeCell ref="D100:E100"/>
    <mergeCell ref="F100:AG100"/>
    <mergeCell ref="AH100:AN100"/>
    <mergeCell ref="A101:C101"/>
    <mergeCell ref="D101:E101"/>
    <mergeCell ref="F101:AG101"/>
    <mergeCell ref="AH101:AN101"/>
    <mergeCell ref="A102:C102"/>
    <mergeCell ref="D102:E102"/>
    <mergeCell ref="F102:AG102"/>
    <mergeCell ref="AH102:AN102"/>
    <mergeCell ref="A103:C103"/>
    <mergeCell ref="D103:E103"/>
    <mergeCell ref="F103:AG103"/>
    <mergeCell ref="AH103:AN103"/>
    <mergeCell ref="A104:C104"/>
    <mergeCell ref="D104:E104"/>
    <mergeCell ref="F104:AG104"/>
    <mergeCell ref="AH104:AN104"/>
    <mergeCell ref="A105:C105"/>
    <mergeCell ref="D105:E105"/>
    <mergeCell ref="F105:AG105"/>
    <mergeCell ref="AH105:AN105"/>
    <mergeCell ref="A106:C106"/>
    <mergeCell ref="D106:E106"/>
    <mergeCell ref="F106:AG106"/>
    <mergeCell ref="AH106:AN106"/>
    <mergeCell ref="A107:C107"/>
    <mergeCell ref="D107:E107"/>
    <mergeCell ref="F107:AG107"/>
    <mergeCell ref="AH107:AN107"/>
    <mergeCell ref="A108:C108"/>
    <mergeCell ref="D108:E108"/>
    <mergeCell ref="F108:AG108"/>
    <mergeCell ref="AH108:AN108"/>
    <mergeCell ref="A109:C109"/>
    <mergeCell ref="D109:E109"/>
    <mergeCell ref="F109:AG109"/>
    <mergeCell ref="AH109:AN109"/>
    <mergeCell ref="A110:C110"/>
    <mergeCell ref="D110:AG110"/>
    <mergeCell ref="AH110:AN110"/>
    <mergeCell ref="A111:C111"/>
    <mergeCell ref="D111:E111"/>
    <mergeCell ref="F111:AG111"/>
    <mergeCell ref="AH111:AN111"/>
    <mergeCell ref="A112:C112"/>
    <mergeCell ref="D112:AG112"/>
    <mergeCell ref="AH112:AN112"/>
    <mergeCell ref="A113:C113"/>
    <mergeCell ref="D113:E113"/>
    <mergeCell ref="F113:AG113"/>
    <mergeCell ref="AH113:AN113"/>
    <mergeCell ref="A114:C114"/>
    <mergeCell ref="D114:AG114"/>
    <mergeCell ref="AH114:AN114"/>
    <mergeCell ref="A115:AG115"/>
    <mergeCell ref="AH115:AN115"/>
    <mergeCell ref="A117:C117"/>
    <mergeCell ref="E117:AG117"/>
    <mergeCell ref="AH117:AN117"/>
    <mergeCell ref="A120:AN120"/>
    <mergeCell ref="A122:AN122"/>
  </mergeCells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1">
      <selection activeCell="L27" sqref="L27"/>
    </sheetView>
  </sheetViews>
  <sheetFormatPr defaultColWidth="12.57421875" defaultRowHeight="12.75"/>
  <cols>
    <col min="1" max="5" width="11.57421875" style="0" customWidth="1"/>
    <col min="6" max="6" width="24.421875" style="0" customWidth="1"/>
    <col min="7" max="16384" width="11.57421875" style="0" customWidth="1"/>
  </cols>
  <sheetData>
    <row r="1" spans="1:6" ht="12.75">
      <c r="A1" s="85" t="s">
        <v>242</v>
      </c>
      <c r="F1" s="86"/>
    </row>
    <row r="2" spans="1:6" ht="12.75">
      <c r="A2" s="85"/>
      <c r="F2" s="86"/>
    </row>
    <row r="3" spans="1:6" ht="12.75">
      <c r="A3" t="s">
        <v>243</v>
      </c>
      <c r="B3">
        <v>2</v>
      </c>
      <c r="F3" s="86"/>
    </row>
    <row r="4" ht="12.75">
      <c r="F4" s="86"/>
    </row>
    <row r="5" spans="1:6" ht="12.75">
      <c r="A5" s="85" t="s">
        <v>244</v>
      </c>
      <c r="B5" s="85" t="s">
        <v>245</v>
      </c>
      <c r="C5" s="85" t="s">
        <v>246</v>
      </c>
      <c r="D5" s="85" t="s">
        <v>247</v>
      </c>
      <c r="E5" s="85" t="s">
        <v>248</v>
      </c>
      <c r="F5" s="87" t="s">
        <v>249</v>
      </c>
    </row>
    <row r="6" spans="1:6" ht="12.75">
      <c r="A6" s="88">
        <v>6402</v>
      </c>
      <c r="B6" s="88">
        <v>5366</v>
      </c>
      <c r="C6" s="88">
        <v>98348</v>
      </c>
      <c r="D6" s="89"/>
      <c r="E6" s="89">
        <v>11713</v>
      </c>
      <c r="F6" s="90" t="s">
        <v>250</v>
      </c>
    </row>
    <row r="7" spans="1:6" ht="12.75">
      <c r="A7" s="88">
        <v>6171</v>
      </c>
      <c r="B7" s="88">
        <v>5169</v>
      </c>
      <c r="C7" s="88"/>
      <c r="D7" s="89"/>
      <c r="E7" s="89">
        <v>-11713</v>
      </c>
      <c r="F7" s="90" t="s">
        <v>251</v>
      </c>
    </row>
    <row r="8" spans="1:6" ht="12.75">
      <c r="A8" s="88">
        <v>6112</v>
      </c>
      <c r="B8" s="88">
        <v>5023</v>
      </c>
      <c r="C8" s="88"/>
      <c r="D8" s="89"/>
      <c r="E8" s="89">
        <v>68000</v>
      </c>
      <c r="F8" s="90" t="s">
        <v>252</v>
      </c>
    </row>
    <row r="9" spans="1:6" ht="12.75">
      <c r="A9" s="88">
        <v>6171</v>
      </c>
      <c r="B9" s="88">
        <v>5032</v>
      </c>
      <c r="C9" s="88"/>
      <c r="D9" s="89"/>
      <c r="E9" s="89">
        <v>-68000</v>
      </c>
      <c r="F9" s="90" t="s">
        <v>252</v>
      </c>
    </row>
    <row r="10" spans="1:6" ht="12.75">
      <c r="A10" s="91"/>
      <c r="B10" s="91"/>
      <c r="C10" s="88"/>
      <c r="D10" s="89"/>
      <c r="E10" s="89"/>
      <c r="F10" s="90"/>
    </row>
    <row r="11" spans="1:6" ht="12.75">
      <c r="A11" s="88"/>
      <c r="B11" s="88"/>
      <c r="C11" s="88"/>
      <c r="D11" s="89"/>
      <c r="E11" s="89"/>
      <c r="F11" s="90"/>
    </row>
    <row r="12" spans="1:6" ht="12.75">
      <c r="A12" s="91"/>
      <c r="B12" s="91"/>
      <c r="C12" s="88"/>
      <c r="D12" s="89"/>
      <c r="E12" s="89"/>
      <c r="F12" s="90"/>
    </row>
    <row r="13" spans="1:6" ht="12.75">
      <c r="A13" s="91"/>
      <c r="B13" s="91"/>
      <c r="C13" s="88"/>
      <c r="D13" s="89"/>
      <c r="E13" s="89"/>
      <c r="F13" s="90"/>
    </row>
    <row r="14" spans="1:6" ht="12.75">
      <c r="A14" s="88"/>
      <c r="B14" s="88"/>
      <c r="C14" s="88"/>
      <c r="D14" s="89"/>
      <c r="E14" s="89"/>
      <c r="F14" s="90"/>
    </row>
    <row r="15" spans="1:6" ht="12.75">
      <c r="A15" s="88"/>
      <c r="B15" s="88"/>
      <c r="C15" s="88"/>
      <c r="D15" s="89"/>
      <c r="E15" s="89"/>
      <c r="F15" s="90"/>
    </row>
    <row r="16" spans="1:6" ht="12.75">
      <c r="A16" s="88"/>
      <c r="B16" s="88"/>
      <c r="C16" s="88"/>
      <c r="D16" s="89"/>
      <c r="E16" s="89"/>
      <c r="F16" s="90"/>
    </row>
    <row r="17" spans="1:6" ht="12.75">
      <c r="A17" s="88"/>
      <c r="B17" s="88"/>
      <c r="C17" s="88"/>
      <c r="D17" s="89"/>
      <c r="E17" s="92"/>
      <c r="F17" s="90"/>
    </row>
    <row r="18" spans="1:6" ht="12.75">
      <c r="A18" s="88"/>
      <c r="B18" s="88"/>
      <c r="C18" s="88"/>
      <c r="D18" s="89"/>
      <c r="E18" s="92"/>
      <c r="F18" s="90"/>
    </row>
    <row r="19" spans="1:6" ht="12.75">
      <c r="A19" s="88"/>
      <c r="B19" s="88"/>
      <c r="C19" s="88"/>
      <c r="D19" s="89"/>
      <c r="E19" s="92"/>
      <c r="F19" s="90"/>
    </row>
    <row r="20" spans="1:6" ht="12.75">
      <c r="A20" s="88"/>
      <c r="B20" s="88"/>
      <c r="C20" s="88"/>
      <c r="D20" s="89"/>
      <c r="E20" s="92"/>
      <c r="F20" s="90"/>
    </row>
    <row r="21" spans="1:6" ht="12.75">
      <c r="A21" s="88"/>
      <c r="B21" s="88"/>
      <c r="C21" s="88"/>
      <c r="D21" s="89"/>
      <c r="E21" s="88"/>
      <c r="F21" s="90"/>
    </row>
    <row r="22" spans="1:6" ht="12.75">
      <c r="A22" s="88"/>
      <c r="B22" s="88"/>
      <c r="C22" s="88"/>
      <c r="D22" s="89"/>
      <c r="E22" s="89"/>
      <c r="F22" s="90"/>
    </row>
    <row r="23" spans="1:6" ht="12.75">
      <c r="A23" s="88"/>
      <c r="B23" s="88"/>
      <c r="C23" s="88"/>
      <c r="D23" s="89"/>
      <c r="E23" s="89"/>
      <c r="F23" s="90"/>
    </row>
    <row r="24" spans="1:6" ht="12.75">
      <c r="A24" s="88"/>
      <c r="B24" s="88"/>
      <c r="C24" s="88"/>
      <c r="D24" s="89"/>
      <c r="E24" s="89"/>
      <c r="F24" s="90"/>
    </row>
    <row r="25" spans="1:6" ht="12.75">
      <c r="A25" s="88"/>
      <c r="B25" s="88"/>
      <c r="C25" s="88"/>
      <c r="D25" s="88"/>
      <c r="E25" s="89"/>
      <c r="F25" s="90"/>
    </row>
    <row r="26" spans="1:6" ht="12.75">
      <c r="A26" s="88"/>
      <c r="B26" s="88"/>
      <c r="C26" s="88"/>
      <c r="D26" s="88"/>
      <c r="E26" s="89"/>
      <c r="F26" s="90"/>
    </row>
    <row r="27" spans="1:6" ht="12.75">
      <c r="A27" s="88"/>
      <c r="B27" s="88"/>
      <c r="C27" s="88"/>
      <c r="D27" s="88"/>
      <c r="E27" s="89"/>
      <c r="F27" s="90"/>
    </row>
    <row r="28" spans="1:6" ht="12.75">
      <c r="A28" s="88"/>
      <c r="B28" s="88"/>
      <c r="C28" s="88"/>
      <c r="D28" s="88"/>
      <c r="E28" s="89"/>
      <c r="F28" s="90"/>
    </row>
    <row r="29" spans="1:6" ht="12.75">
      <c r="A29" s="88"/>
      <c r="B29" s="88"/>
      <c r="C29" s="88"/>
      <c r="D29" s="88"/>
      <c r="E29" s="89"/>
      <c r="F29" s="90"/>
    </row>
    <row r="30" spans="1:6" ht="12.75">
      <c r="A30" s="93"/>
      <c r="B30" s="93"/>
      <c r="C30" s="93"/>
      <c r="D30" s="94">
        <f>SUM(D6:D29)</f>
        <v>0</v>
      </c>
      <c r="E30" s="94">
        <f>SUM(E6:E29)</f>
        <v>0</v>
      </c>
      <c r="F30" s="95" t="s">
        <v>253</v>
      </c>
    </row>
    <row r="31" ht="12.75">
      <c r="F31" s="86"/>
    </row>
    <row r="32" spans="1:6" ht="12.75">
      <c r="A32" s="85" t="s">
        <v>254</v>
      </c>
      <c r="B32" t="s">
        <v>81</v>
      </c>
      <c r="C32" s="96"/>
      <c r="F32" s="86"/>
    </row>
    <row r="33" ht="12.75">
      <c r="F33" s="86"/>
    </row>
    <row r="34" spans="1:6" ht="12.75">
      <c r="A34" s="97" t="s">
        <v>255</v>
      </c>
      <c r="F34" s="86"/>
    </row>
    <row r="35" spans="1:6" ht="12.75">
      <c r="A35" s="98" t="s">
        <v>256</v>
      </c>
      <c r="C35" t="s">
        <v>84</v>
      </c>
      <c r="F35" s="86"/>
    </row>
    <row r="36" spans="1:6" ht="12.75">
      <c r="A36" s="99"/>
      <c r="F36" s="86"/>
    </row>
    <row r="37" spans="1:6" ht="12.75">
      <c r="A37" s="98"/>
      <c r="F37" s="86"/>
    </row>
    <row r="38" spans="1:6" ht="12.75">
      <c r="A38" s="99"/>
      <c r="F38" s="86"/>
    </row>
    <row r="39" spans="1:6" ht="12.75">
      <c r="A39" s="98" t="s">
        <v>257</v>
      </c>
      <c r="B39" s="96">
        <v>43871</v>
      </c>
      <c r="C39" s="96"/>
      <c r="D39" s="96"/>
      <c r="E39" s="96"/>
      <c r="F39" s="86"/>
    </row>
    <row r="40" ht="12.75">
      <c r="F40" s="86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 topLeftCell="A1">
      <selection activeCell="D36" sqref="D36"/>
    </sheetView>
  </sheetViews>
  <sheetFormatPr defaultColWidth="12.57421875" defaultRowHeight="12.75"/>
  <cols>
    <col min="1" max="5" width="11.57421875" style="0" customWidth="1"/>
    <col min="6" max="6" width="24.421875" style="0" customWidth="1"/>
    <col min="7" max="16384" width="11.57421875" style="0" customWidth="1"/>
  </cols>
  <sheetData>
    <row r="1" spans="1:6" ht="12.75">
      <c r="A1" s="85" t="s">
        <v>258</v>
      </c>
      <c r="F1" s="86"/>
    </row>
    <row r="2" spans="1:6" ht="12.75">
      <c r="A2" s="85"/>
      <c r="F2" s="86"/>
    </row>
    <row r="3" spans="1:6" ht="12.75">
      <c r="A3" t="s">
        <v>243</v>
      </c>
      <c r="B3">
        <v>3</v>
      </c>
      <c r="F3" s="86"/>
    </row>
    <row r="4" ht="12.75">
      <c r="F4" s="86"/>
    </row>
    <row r="5" spans="1:6" ht="12.75">
      <c r="A5" s="85" t="s">
        <v>244</v>
      </c>
      <c r="B5" s="85" t="s">
        <v>245</v>
      </c>
      <c r="C5" s="85" t="s">
        <v>246</v>
      </c>
      <c r="D5" s="85" t="s">
        <v>247</v>
      </c>
      <c r="E5" s="85" t="s">
        <v>248</v>
      </c>
      <c r="F5" s="87" t="s">
        <v>249</v>
      </c>
    </row>
    <row r="6" spans="1:6" ht="12.75">
      <c r="A6" s="88"/>
      <c r="B6" s="88">
        <v>1122</v>
      </c>
      <c r="C6" s="88"/>
      <c r="D6" s="89">
        <v>75810</v>
      </c>
      <c r="E6" s="89"/>
      <c r="F6" s="90" t="s">
        <v>24</v>
      </c>
    </row>
    <row r="7" spans="1:6" ht="12.75">
      <c r="A7" s="88">
        <v>6399</v>
      </c>
      <c r="B7" s="88">
        <v>5365</v>
      </c>
      <c r="C7" s="88"/>
      <c r="D7" s="89"/>
      <c r="E7" s="89">
        <v>75810</v>
      </c>
      <c r="F7" s="90" t="s">
        <v>24</v>
      </c>
    </row>
    <row r="8" spans="1:6" ht="12.75">
      <c r="A8" s="88">
        <v>4216</v>
      </c>
      <c r="B8" s="88"/>
      <c r="C8" s="88"/>
      <c r="D8" s="89">
        <v>450000</v>
      </c>
      <c r="E8" s="89"/>
      <c r="F8" s="90" t="s">
        <v>259</v>
      </c>
    </row>
    <row r="9" spans="1:6" ht="12.75">
      <c r="A9" s="91">
        <v>5512</v>
      </c>
      <c r="B9" s="91">
        <v>6123</v>
      </c>
      <c r="C9" s="88"/>
      <c r="D9" s="89"/>
      <c r="E9" s="89">
        <v>795000</v>
      </c>
      <c r="F9" s="90" t="s">
        <v>260</v>
      </c>
    </row>
    <row r="10" spans="1:6" ht="12.75">
      <c r="A10" s="88">
        <v>5512</v>
      </c>
      <c r="B10" s="88">
        <v>6123</v>
      </c>
      <c r="C10" s="88"/>
      <c r="D10" s="89"/>
      <c r="E10" s="89">
        <v>450000</v>
      </c>
      <c r="F10" s="90" t="s">
        <v>261</v>
      </c>
    </row>
    <row r="11" spans="1:6" ht="12.75">
      <c r="A11" s="91">
        <v>2219</v>
      </c>
      <c r="B11" s="91">
        <v>6121</v>
      </c>
      <c r="C11" s="88"/>
      <c r="D11" s="89"/>
      <c r="E11" s="89">
        <v>-795000</v>
      </c>
      <c r="F11" s="90" t="s">
        <v>262</v>
      </c>
    </row>
    <row r="12" spans="1:6" ht="12.75">
      <c r="A12" s="91"/>
      <c r="B12" s="91"/>
      <c r="C12" s="88"/>
      <c r="D12" s="89"/>
      <c r="E12" s="89"/>
      <c r="F12" s="90"/>
    </row>
    <row r="13" spans="1:6" ht="12.75">
      <c r="A13" s="88"/>
      <c r="B13" s="88"/>
      <c r="C13" s="88"/>
      <c r="D13" s="89"/>
      <c r="E13" s="89"/>
      <c r="F13" s="90"/>
    </row>
    <row r="14" spans="1:6" ht="12.75">
      <c r="A14" s="88"/>
      <c r="B14" s="88"/>
      <c r="C14" s="88"/>
      <c r="D14" s="89"/>
      <c r="E14" s="89"/>
      <c r="F14" s="90"/>
    </row>
    <row r="15" spans="1:6" ht="12.75">
      <c r="A15" s="88"/>
      <c r="B15" s="88"/>
      <c r="C15" s="88"/>
      <c r="D15" s="89"/>
      <c r="E15" s="89"/>
      <c r="F15" s="90"/>
    </row>
    <row r="16" spans="1:6" ht="12.75">
      <c r="A16" s="88"/>
      <c r="B16" s="88"/>
      <c r="C16" s="88"/>
      <c r="D16" s="89"/>
      <c r="E16" s="92"/>
      <c r="F16" s="90"/>
    </row>
    <row r="17" spans="1:6" ht="12.75">
      <c r="A17" s="88"/>
      <c r="B17" s="88"/>
      <c r="C17" s="88"/>
      <c r="D17" s="89"/>
      <c r="E17" s="92"/>
      <c r="F17" s="90"/>
    </row>
    <row r="18" spans="1:6" ht="12.75">
      <c r="A18" s="88"/>
      <c r="B18" s="88"/>
      <c r="C18" s="88"/>
      <c r="D18" s="89"/>
      <c r="E18" s="92"/>
      <c r="F18" s="90"/>
    </row>
    <row r="19" spans="1:6" ht="12.75">
      <c r="A19" s="88"/>
      <c r="B19" s="88"/>
      <c r="C19" s="88"/>
      <c r="D19" s="89"/>
      <c r="E19" s="92"/>
      <c r="F19" s="90"/>
    </row>
    <row r="20" spans="1:6" ht="12.75">
      <c r="A20" s="88"/>
      <c r="B20" s="88"/>
      <c r="C20" s="88"/>
      <c r="D20" s="89"/>
      <c r="E20" s="88"/>
      <c r="F20" s="90"/>
    </row>
    <row r="21" spans="1:6" ht="12.75">
      <c r="A21" s="88"/>
      <c r="B21" s="88"/>
      <c r="C21" s="88"/>
      <c r="D21" s="89"/>
      <c r="E21" s="89"/>
      <c r="F21" s="90"/>
    </row>
    <row r="22" spans="1:6" ht="12.75">
      <c r="A22" s="88"/>
      <c r="B22" s="88"/>
      <c r="C22" s="88"/>
      <c r="D22" s="89"/>
      <c r="E22" s="89"/>
      <c r="F22" s="90"/>
    </row>
    <row r="23" spans="1:6" ht="12.75">
      <c r="A23" s="88"/>
      <c r="B23" s="88"/>
      <c r="C23" s="88"/>
      <c r="D23" s="89"/>
      <c r="E23" s="89"/>
      <c r="F23" s="90"/>
    </row>
    <row r="24" spans="1:6" ht="12.75">
      <c r="A24" s="88"/>
      <c r="B24" s="88"/>
      <c r="C24" s="88"/>
      <c r="D24" s="88"/>
      <c r="E24" s="89"/>
      <c r="F24" s="90"/>
    </row>
    <row r="25" spans="1:6" ht="12.75">
      <c r="A25" s="88"/>
      <c r="B25" s="88"/>
      <c r="C25" s="88"/>
      <c r="D25" s="88"/>
      <c r="E25" s="89"/>
      <c r="F25" s="90"/>
    </row>
    <row r="26" spans="1:6" ht="12.75">
      <c r="A26" s="88"/>
      <c r="B26" s="88"/>
      <c r="C26" s="88"/>
      <c r="D26" s="88"/>
      <c r="E26" s="89"/>
      <c r="F26" s="90"/>
    </row>
    <row r="27" spans="1:6" ht="12.75">
      <c r="A27" s="88"/>
      <c r="B27" s="88"/>
      <c r="C27" s="88"/>
      <c r="D27" s="88"/>
      <c r="E27" s="89"/>
      <c r="F27" s="90"/>
    </row>
    <row r="28" spans="1:6" ht="12.75">
      <c r="A28" s="88"/>
      <c r="B28" s="88"/>
      <c r="C28" s="88"/>
      <c r="D28" s="88"/>
      <c r="E28" s="89"/>
      <c r="F28" s="90"/>
    </row>
    <row r="29" spans="1:6" ht="12.75">
      <c r="A29" s="93"/>
      <c r="B29" s="93"/>
      <c r="C29" s="93"/>
      <c r="D29" s="94">
        <f>SUM(D6:D28)</f>
        <v>525810</v>
      </c>
      <c r="E29" s="94">
        <f>SUM(E6:E28)</f>
        <v>525810</v>
      </c>
      <c r="F29" s="95" t="s">
        <v>253</v>
      </c>
    </row>
    <row r="30" ht="12.75">
      <c r="F30" s="86"/>
    </row>
    <row r="31" spans="1:6" ht="12.75">
      <c r="A31" s="85" t="s">
        <v>254</v>
      </c>
      <c r="B31" t="s">
        <v>68</v>
      </c>
      <c r="C31" s="96"/>
      <c r="F31" s="86"/>
    </row>
    <row r="32" ht="12.75">
      <c r="F32" s="86"/>
    </row>
    <row r="33" spans="1:6" ht="12.75">
      <c r="A33" s="97" t="s">
        <v>255</v>
      </c>
      <c r="F33" s="86"/>
    </row>
    <row r="34" spans="1:6" ht="12.75">
      <c r="A34" s="98" t="s">
        <v>256</v>
      </c>
      <c r="C34" t="s">
        <v>84</v>
      </c>
      <c r="F34" s="86"/>
    </row>
    <row r="35" spans="1:6" ht="12.75">
      <c r="A35" s="99"/>
      <c r="F35" s="86"/>
    </row>
    <row r="36" spans="1:6" ht="12.75">
      <c r="A36" s="98"/>
      <c r="F36" s="86"/>
    </row>
    <row r="37" spans="1:6" ht="12.75">
      <c r="A37" s="99"/>
      <c r="F37" s="86"/>
    </row>
    <row r="38" spans="1:6" ht="12.75">
      <c r="A38" s="98" t="s">
        <v>257</v>
      </c>
      <c r="B38" s="96">
        <v>43896</v>
      </c>
      <c r="C38" s="96"/>
      <c r="D38" s="96"/>
      <c r="E38" s="96"/>
      <c r="F38" s="86"/>
    </row>
    <row r="39" ht="12.75">
      <c r="F39" s="86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6788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Starosta</dc:creator>
  <cp:keywords/>
  <dc:description/>
  <cp:lastModifiedBy>Marketa Kolenova</cp:lastModifiedBy>
  <cp:lastPrinted>2020-03-10T20:56:18Z</cp:lastPrinted>
  <dcterms:created xsi:type="dcterms:W3CDTF">2019-12-11T18:36:05Z</dcterms:created>
  <dcterms:modified xsi:type="dcterms:W3CDTF">2020-04-06T20:37:54Z</dcterms:modified>
  <cp:category/>
  <cp:version/>
  <cp:contentType/>
  <cp:contentStatus/>
  <cp:revision>31</cp:revision>
</cp:coreProperties>
</file>